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EBZEFILESERVER\satinalma\A _SATINALMA EKİP\MELİKE\DEVAM EDEN İŞLER\3000277353 SCADA GENİŞLEME\İHALE\İHALE DOKÜMANLARI\Revize _26.08.2024\"/>
    </mc:Choice>
  </mc:AlternateContent>
  <xr:revisionPtr revIDLastSave="0" documentId="8_{66F01994-E7AD-4DBC-A3BE-FAC9DD22B249}" xr6:coauthVersionLast="47" xr6:coauthVersionMax="47" xr10:uidLastSave="{00000000-0000-0000-0000-000000000000}"/>
  <bookViews>
    <workbookView xWindow="-108" yWindow="-108" windowWidth="23256" windowHeight="12456" tabRatio="903" xr2:uid="{23F55311-7DF3-4F19-BBA9-519B99F1225A}"/>
  </bookViews>
  <sheets>
    <sheet name="GENEL İCMAL" sheetId="16" r:id="rId1"/>
    <sheet name="GRUP 1" sheetId="14" r:id="rId2"/>
    <sheet name="GRUP 2 " sheetId="15" r:id="rId3"/>
  </sheets>
  <definedNames>
    <definedName name="_xlnm._FilterDatabase" localSheetId="1" hidden="1">'GRUP 1'!$B$5:$N$66</definedName>
    <definedName name="_xlnm._FilterDatabase" localSheetId="2" hidden="1">'GRUP 2 '!$B$5:$N$66</definedName>
    <definedName name="_xlnm.Print_Area" localSheetId="0">'GENEL İCMAL'!$A$1:$D$26</definedName>
    <definedName name="_xlnm.Print_Area" localSheetId="1">'GRUP 1'!$B$1:$O$88</definedName>
    <definedName name="_xlnm.Print_Area" localSheetId="2">'GRUP 2 '!$B$1:$O$88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4" l="1"/>
  <c r="L65" i="15" l="1"/>
  <c r="M6" i="15" l="1"/>
  <c r="N6" i="15" s="1"/>
  <c r="M61" i="15"/>
  <c r="N61" i="15" s="1"/>
  <c r="M60" i="15"/>
  <c r="N60" i="15" s="1"/>
  <c r="M61" i="14"/>
  <c r="N61" i="14" s="1"/>
  <c r="M62" i="14"/>
  <c r="N62" i="14" s="1"/>
  <c r="M64" i="15" l="1"/>
  <c r="N64" i="15" s="1"/>
  <c r="M63" i="15"/>
  <c r="N63" i="15" s="1"/>
  <c r="M62" i="15"/>
  <c r="N62" i="15" s="1"/>
  <c r="M59" i="15"/>
  <c r="N59" i="15" s="1"/>
  <c r="M58" i="15"/>
  <c r="N58" i="15" s="1"/>
  <c r="M57" i="15"/>
  <c r="N57" i="15" s="1"/>
  <c r="M56" i="15"/>
  <c r="N56" i="15" s="1"/>
  <c r="M55" i="15"/>
  <c r="N55" i="15" s="1"/>
  <c r="M54" i="15"/>
  <c r="N54" i="15" s="1"/>
  <c r="M53" i="15"/>
  <c r="N53" i="15" s="1"/>
  <c r="M52" i="15"/>
  <c r="N52" i="15" s="1"/>
  <c r="M51" i="15"/>
  <c r="N51" i="15" s="1"/>
  <c r="M50" i="15"/>
  <c r="N50" i="15" s="1"/>
  <c r="M49" i="15"/>
  <c r="N49" i="15" s="1"/>
  <c r="M48" i="15"/>
  <c r="N48" i="15" s="1"/>
  <c r="M47" i="15"/>
  <c r="N47" i="15" s="1"/>
  <c r="M46" i="15"/>
  <c r="N46" i="15" s="1"/>
  <c r="M45" i="15"/>
  <c r="N45" i="15" s="1"/>
  <c r="M44" i="15"/>
  <c r="N44" i="15" s="1"/>
  <c r="M43" i="15"/>
  <c r="N43" i="15" s="1"/>
  <c r="M42" i="15"/>
  <c r="N42" i="15" s="1"/>
  <c r="M41" i="15"/>
  <c r="N41" i="15" s="1"/>
  <c r="M40" i="15"/>
  <c r="N40" i="15" s="1"/>
  <c r="M39" i="15"/>
  <c r="N39" i="15" s="1"/>
  <c r="M38" i="15"/>
  <c r="N38" i="15" s="1"/>
  <c r="M37" i="15"/>
  <c r="N37" i="15" s="1"/>
  <c r="M36" i="15"/>
  <c r="N36" i="15" s="1"/>
  <c r="M35" i="15"/>
  <c r="N35" i="15" s="1"/>
  <c r="M34" i="15"/>
  <c r="N34" i="15" s="1"/>
  <c r="M33" i="15"/>
  <c r="N33" i="15" s="1"/>
  <c r="M32" i="15"/>
  <c r="N32" i="15" s="1"/>
  <c r="M31" i="15"/>
  <c r="N31" i="15" s="1"/>
  <c r="M30" i="15"/>
  <c r="N30" i="15" s="1"/>
  <c r="M29" i="15"/>
  <c r="N29" i="15" s="1"/>
  <c r="M28" i="15"/>
  <c r="N28" i="15" s="1"/>
  <c r="M27" i="15"/>
  <c r="N27" i="15" s="1"/>
  <c r="M26" i="15"/>
  <c r="N26" i="15" s="1"/>
  <c r="M25" i="15"/>
  <c r="N25" i="15" s="1"/>
  <c r="M24" i="15"/>
  <c r="N24" i="15" s="1"/>
  <c r="M23" i="15"/>
  <c r="N23" i="15" s="1"/>
  <c r="M22" i="15"/>
  <c r="N22" i="15" s="1"/>
  <c r="M21" i="15"/>
  <c r="N21" i="15" s="1"/>
  <c r="M20" i="15"/>
  <c r="N20" i="15" s="1"/>
  <c r="M19" i="15"/>
  <c r="N19" i="15" s="1"/>
  <c r="M18" i="15"/>
  <c r="N18" i="15" s="1"/>
  <c r="M17" i="15"/>
  <c r="N17" i="15" s="1"/>
  <c r="M16" i="15"/>
  <c r="N16" i="15" s="1"/>
  <c r="M15" i="15"/>
  <c r="N15" i="15" s="1"/>
  <c r="M14" i="15"/>
  <c r="N14" i="15" s="1"/>
  <c r="M13" i="15"/>
  <c r="N13" i="15" s="1"/>
  <c r="M12" i="15"/>
  <c r="N12" i="15" s="1"/>
  <c r="M11" i="15"/>
  <c r="N11" i="15" s="1"/>
  <c r="M10" i="15"/>
  <c r="N10" i="15" s="1"/>
  <c r="M9" i="15"/>
  <c r="N9" i="15" s="1"/>
  <c r="M8" i="15"/>
  <c r="N8" i="15" s="1"/>
  <c r="M7" i="15"/>
  <c r="N7" i="15" s="1"/>
  <c r="M59" i="14"/>
  <c r="N59" i="14" s="1"/>
  <c r="M58" i="14"/>
  <c r="N58" i="14" s="1"/>
  <c r="N65" i="15" l="1"/>
  <c r="C5" i="16" s="1"/>
  <c r="M64" i="14"/>
  <c r="N64" i="14" s="1"/>
  <c r="M63" i="14"/>
  <c r="N63" i="14" s="1"/>
  <c r="M60" i="14"/>
  <c r="N60" i="14" s="1"/>
  <c r="M57" i="14"/>
  <c r="N57" i="14" s="1"/>
  <c r="M56" i="14"/>
  <c r="N56" i="14" s="1"/>
  <c r="M55" i="14"/>
  <c r="N55" i="14" s="1"/>
  <c r="M54" i="14"/>
  <c r="N54" i="14" s="1"/>
  <c r="M53" i="14"/>
  <c r="N53" i="14" s="1"/>
  <c r="M52" i="14"/>
  <c r="N52" i="14" s="1"/>
  <c r="M51" i="14"/>
  <c r="N51" i="14" s="1"/>
  <c r="M50" i="14"/>
  <c r="N50" i="14" s="1"/>
  <c r="M49" i="14"/>
  <c r="N49" i="14" s="1"/>
  <c r="M48" i="14"/>
  <c r="N48" i="14" s="1"/>
  <c r="M47" i="14"/>
  <c r="N47" i="14" s="1"/>
  <c r="M46" i="14"/>
  <c r="N46" i="14" s="1"/>
  <c r="M45" i="14"/>
  <c r="N45" i="14" s="1"/>
  <c r="M44" i="14"/>
  <c r="N44" i="14" s="1"/>
  <c r="M43" i="14"/>
  <c r="N43" i="14" s="1"/>
  <c r="M42" i="14"/>
  <c r="N42" i="14" s="1"/>
  <c r="M41" i="14"/>
  <c r="N41" i="14" s="1"/>
  <c r="M40" i="14"/>
  <c r="N40" i="14" s="1"/>
  <c r="M39" i="14"/>
  <c r="N39" i="14" s="1"/>
  <c r="M38" i="14"/>
  <c r="N38" i="14" s="1"/>
  <c r="M37" i="14"/>
  <c r="N37" i="14" s="1"/>
  <c r="M36" i="14"/>
  <c r="N36" i="14" s="1"/>
  <c r="M35" i="14"/>
  <c r="N35" i="14" s="1"/>
  <c r="M34" i="14"/>
  <c r="N34" i="14" s="1"/>
  <c r="M33" i="14"/>
  <c r="N33" i="14" s="1"/>
  <c r="M32" i="14"/>
  <c r="N32" i="14" s="1"/>
  <c r="M31" i="14"/>
  <c r="N31" i="14" s="1"/>
  <c r="M30" i="14"/>
  <c r="N30" i="14" s="1"/>
  <c r="M29" i="14"/>
  <c r="N29" i="14" s="1"/>
  <c r="M28" i="14"/>
  <c r="N28" i="14" s="1"/>
  <c r="M27" i="14"/>
  <c r="N27" i="14" s="1"/>
  <c r="M26" i="14"/>
  <c r="N26" i="14" s="1"/>
  <c r="M25" i="14"/>
  <c r="N25" i="14" s="1"/>
  <c r="M24" i="14"/>
  <c r="N24" i="14" s="1"/>
  <c r="M23" i="14"/>
  <c r="N23" i="14" s="1"/>
  <c r="M22" i="14"/>
  <c r="N22" i="14" s="1"/>
  <c r="M21" i="14"/>
  <c r="N21" i="14" s="1"/>
  <c r="M20" i="14"/>
  <c r="N20" i="14" s="1"/>
  <c r="M19" i="14"/>
  <c r="N19" i="14" s="1"/>
  <c r="M18" i="14"/>
  <c r="N18" i="14" s="1"/>
  <c r="M17" i="14"/>
  <c r="N17" i="14" s="1"/>
  <c r="M16" i="14"/>
  <c r="N16" i="14" s="1"/>
  <c r="M15" i="14"/>
  <c r="N15" i="14" s="1"/>
  <c r="M14" i="14"/>
  <c r="N14" i="14" s="1"/>
  <c r="M13" i="14"/>
  <c r="N13" i="14" s="1"/>
  <c r="M12" i="14"/>
  <c r="N12" i="14" s="1"/>
  <c r="M11" i="14"/>
  <c r="N11" i="14" s="1"/>
  <c r="M10" i="14"/>
  <c r="N10" i="14" s="1"/>
  <c r="M9" i="14"/>
  <c r="N9" i="14" s="1"/>
  <c r="M8" i="14"/>
  <c r="N8" i="14" s="1"/>
  <c r="M7" i="14"/>
  <c r="N7" i="14" s="1"/>
  <c r="M6" i="14"/>
  <c r="N6" i="14" s="1"/>
  <c r="N65" i="14" l="1"/>
  <c r="C4" i="16" s="1"/>
  <c r="C6" i="16" s="1"/>
</calcChain>
</file>

<file path=xl/sharedStrings.xml><?xml version="1.0" encoding="utf-8"?>
<sst xmlns="http://schemas.openxmlformats.org/spreadsheetml/2006/main" count="536" uniqueCount="131">
  <si>
    <t>SIRA No</t>
  </si>
  <si>
    <t>MALZEMENİN CİNSİ</t>
  </si>
  <si>
    <t>Teknik şartname tarif maddesi</t>
  </si>
  <si>
    <t>BİRİM</t>
  </si>
  <si>
    <t>SİPARİŞ TARİHİ İTİBARİYLE TESLİM SÜRESİ  (GÜN)</t>
  </si>
  <si>
    <t>GARANTİ SÜRESİ</t>
  </si>
  <si>
    <t>MİKTAR</t>
  </si>
  <si>
    <t>SCADA BESLEME PANOSU MAL.</t>
  </si>
  <si>
    <t>1) Miktarlar tahmini olup, değişiklik gösterebilir.</t>
  </si>
  <si>
    <t>2) Miktarı "0" olan kalemlere ilişkin teklif verilmesi beklenmektedir. Sözleşme dönem içerisinde ihtiyaç olması durumunda teklif birim fiyatı üzerinden sipariş verilecektir.</t>
  </si>
  <si>
    <t>DUV.TİP.DAH.TİP.SCADA.PAN.MÜH+MON</t>
  </si>
  <si>
    <t>DUV.TİP.DAH.TİP.SCADA.PAN.MALZ</t>
  </si>
  <si>
    <t>DUV.TİP.HRC.TİP.SCADA.PAN.MALZ</t>
  </si>
  <si>
    <t>DUV.TİP.HRC.TİP.SCADA.PAN.MÜH+MON</t>
  </si>
  <si>
    <t>RTU.MÜH+MON</t>
  </si>
  <si>
    <t>INPUT.MODÜL.MÜH+MON(16DI)</t>
  </si>
  <si>
    <t>OUTPUT.MODÜL.MÜH+MON(8DO)</t>
  </si>
  <si>
    <t>ENERJI ANALIZORU MUH+MON</t>
  </si>
  <si>
    <t>PARA BİRİMİ</t>
  </si>
  <si>
    <t>BİRİM FİYAT (KDV HARİÇ)</t>
  </si>
  <si>
    <t>FIDER YONETIM ROLESI MUH+MON</t>
  </si>
  <si>
    <t>ENERJİ ANALİZÖRÜ PANO TİP1 MUH MON</t>
  </si>
  <si>
    <t>ENERJİ ANALİZÖRÜ PANO TİP2 MUH MON</t>
  </si>
  <si>
    <t>SCADA BESLEME PANOSU MUH MON</t>
  </si>
  <si>
    <t>IZOLASYON TRAFOSU MON.</t>
  </si>
  <si>
    <t>ZATI KORUMA IHBAR ROLESI MUH MON</t>
  </si>
  <si>
    <t>DM-KOK MERKEZ BAZLI MAL.+MON (TAVA KABLO, VB)</t>
  </si>
  <si>
    <t>DM-KOK MERKEZ BAZLI MAL.+MON (TAVA KABLO, VB) ENERJI ANALIZORU MONTAJI YAPILACAK</t>
  </si>
  <si>
    <t>EUR</t>
  </si>
  <si>
    <t>TOPLAM TUTAR</t>
  </si>
  <si>
    <t>C NUMARA RTU</t>
  </si>
  <si>
    <t>C NUMARA RTU INPUT MODUL</t>
  </si>
  <si>
    <t>C NUMARA RTU OUTPUT MODUL</t>
  </si>
  <si>
    <t>ENERJI ANALIZORU_TIPXAEC 24V DC</t>
  </si>
  <si>
    <t>EK-4.1</t>
  </si>
  <si>
    <t>EK-4.2</t>
  </si>
  <si>
    <t>EK-4.4</t>
  </si>
  <si>
    <t>EK-4.5</t>
  </si>
  <si>
    <t>FIDER YONETIM ROLESI MALZ.</t>
  </si>
  <si>
    <t>IZOLASYON TRAFOSU MALZ.</t>
  </si>
  <si>
    <t>EK-13</t>
  </si>
  <si>
    <t>GENEL</t>
  </si>
  <si>
    <t>Mevcut röleler</t>
  </si>
  <si>
    <t>Panolar</t>
  </si>
  <si>
    <t>İzolasyon Trafosu Genel Özellikleri</t>
  </si>
  <si>
    <t>Enerji Analizörü ve Enerji analizörü panosu</t>
  </si>
  <si>
    <t>SCADA besleme panosu</t>
  </si>
  <si>
    <t>YG/YG ve YG/AG Trafo Zati Koruma İhbar Rölesi Temini ve Montajı</t>
  </si>
  <si>
    <t>Yardımcı Sensörler</t>
  </si>
  <si>
    <t>Hücre Terminal kutusu</t>
  </si>
  <si>
    <t>RTU (Remote Terminal Unit) ve EK-4.1</t>
  </si>
  <si>
    <t>RTU I/O modulleri ve EK-4.4</t>
  </si>
  <si>
    <t>RTU I/O modulleri ve EK-4.5</t>
  </si>
  <si>
    <t>Fider Yönetim Rölesi (FYR-G) ve EK-4.3.1 ve EK-4.3.2</t>
  </si>
  <si>
    <t xml:space="preserve">Sözleşme şartları geçerlidir. </t>
  </si>
  <si>
    <t>1. grup toplamı</t>
  </si>
  <si>
    <t xml:space="preserve">BİRİM FİYAT TEKLİF CETVELİ </t>
  </si>
  <si>
    <t>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……………….………………(Teklif edilen toplam bedel para birimi belirtilerek yazı ile yazılacaktır.)</t>
  </si>
  <si>
    <t>YANGIN.DEDEKTÖRÜ.MALZ</t>
  </si>
  <si>
    <t>HAREKET.SENSÖRÜ.MALZ</t>
  </si>
  <si>
    <t>GERILIM ÖLÇÜ TR'SIZ OLCU SISTEMI.MALZ</t>
  </si>
  <si>
    <t>AKIM TRAFOSU MALZ</t>
  </si>
  <si>
    <t>EK-4.6</t>
  </si>
  <si>
    <t>GERİLİM TRAFOSU MALZ</t>
  </si>
  <si>
    <t>Akım Trafosu Genel Özellikleri</t>
  </si>
  <si>
    <t>Gerilim Trafosu Genel Özellikleri</t>
  </si>
  <si>
    <t>Yük Ayırıcı Kurma, Kesici Yay ve Yük Ayırıcı Yay Kurma Motoru</t>
  </si>
  <si>
    <t>TEİAŞ RTU PANOSU</t>
  </si>
  <si>
    <t>0,6/1KV.4X2,5 MM2 N2XCH KABLO</t>
  </si>
  <si>
    <t>0,6/1KV.4X1,5 MM2 N2XCH KABLO</t>
  </si>
  <si>
    <t>MEKANIK KONTAK SIVIC</t>
  </si>
  <si>
    <t>ZATI KORUMA IHBAR ROLESI MAL. </t>
  </si>
  <si>
    <t>AG AKIM TRAFOSU</t>
  </si>
  <si>
    <t>KESİCİ/YUK AYIRICI YAY KURMA MOTORU MALZ</t>
  </si>
  <si>
    <t>EK-7</t>
  </si>
  <si>
    <t>TEİAŞ RTU Panosu</t>
  </si>
  <si>
    <t>M</t>
  </si>
  <si>
    <t>MYD YG HUCRE MAL. MUH MON(POZ SİVİCİ, YARD RÖLE, KLEMENS, V OTOMAT, CAM SİGORTA VB.)</t>
  </si>
  <si>
    <t>FDKR YG HUCRE MAL. MUH MON(POZ SİVİCİ, YARD RÖLE, KLEMENS, V OTOMAT, CAM SİGORTA VB.)</t>
  </si>
  <si>
    <t>MEKANIK KONTAK SIVIC.MON.</t>
  </si>
  <si>
    <t>YANGIN.DEDEKTÖRÜ.MON.</t>
  </si>
  <si>
    <t>HAREKET.SENSÖRÜ.MON.</t>
  </si>
  <si>
    <t>HÜCRE.TERMİNAL.KUTUSU.MALZ+MON</t>
  </si>
  <si>
    <t>TEİAŞ RTU PANOSU MONTAJ</t>
  </si>
  <si>
    <t>AKIM TRAFOSU MON</t>
  </si>
  <si>
    <t>GERİLİM TRAFOSU MON</t>
  </si>
  <si>
    <t>AG AKIM TRAFOSU MON</t>
  </si>
  <si>
    <t>KESİCİ/YUK AYIRICI YAY KURMA MOTORU MON</t>
  </si>
  <si>
    <t>DC-DC CONVERTER 24V/12V 8A</t>
  </si>
  <si>
    <t>24VDC 10A/250VAC 3C/O KONTAKLI ROLE</t>
  </si>
  <si>
    <t>3 KUTUPLU ROLE SOKET</t>
  </si>
  <si>
    <t>102 PAKO ŞALTER 10A</t>
  </si>
  <si>
    <t>2.FAZLI.AC-KAPA.SALTER.10A</t>
  </si>
  <si>
    <t>12VDC.120X120X25MM.PLASTIK.FAN</t>
  </si>
  <si>
    <t>EK-4.10</t>
  </si>
  <si>
    <t>EK-4.11</t>
  </si>
  <si>
    <t>EK-4.12</t>
  </si>
  <si>
    <t>EK-4.9</t>
  </si>
  <si>
    <t>EK-4.8</t>
  </si>
  <si>
    <t>EK-4.7</t>
  </si>
  <si>
    <t>EK-4.3.1 ve EK-4.3.2
1. TEDASMLZ96-027_C_Sekonder_Roleler_TeknikSartnamesi_OCAK2021
2. SEDAŞ EK ŞARTNAME</t>
  </si>
  <si>
    <t>b</t>
  </si>
  <si>
    <t>FİRMA ADI</t>
  </si>
  <si>
    <t>KAŞE/İMZA</t>
  </si>
  <si>
    <t>TARİH</t>
  </si>
  <si>
    <t>4) Ödeme vadesi 60 gündür.</t>
  </si>
  <si>
    <t>3) Teklif geçerlilik süresi 90 gündür</t>
  </si>
  <si>
    <t>TEİAŞ KABLO N2XCH MONTAJ (BAĞLANTI DAHİL)</t>
  </si>
  <si>
    <t>ÜÇÜNCÜ PARTİ CİHAZLARIN HABERLEŞTİRİLMESİ</t>
  </si>
  <si>
    <t>GERILIM OLCU TR'SIZ OLCU SISTEMI.MON</t>
  </si>
  <si>
    <t>ENERJİ ANALİZÖRÜ PANOSU_TİP1</t>
  </si>
  <si>
    <t>ENERJİ ANALİZÖRÜ PANOSU_TİP2</t>
  </si>
  <si>
    <t>ADT</t>
  </si>
  <si>
    <t>İhale İlan tarihi T.C.M.B döviz alış kuru (EUR/TL)</t>
  </si>
  <si>
    <t>Sözleşme birim fiyatı (P1)</t>
  </si>
  <si>
    <t>MARKA /MODEL BİLGİSİ GİRİLMEYECEKTİR.</t>
  </si>
  <si>
    <r>
      <t xml:space="preserve">MARKA BİLGİSİ </t>
    </r>
    <r>
      <rPr>
        <b/>
        <sz val="9"/>
        <color rgb="FFFF0000"/>
        <rFont val="Calibri"/>
        <family val="2"/>
        <charset val="162"/>
        <scheme val="minor"/>
      </rPr>
      <t>(ZORUNLUDUR)
birden fazla seçenek sunulabilir.</t>
    </r>
  </si>
  <si>
    <r>
      <t xml:space="preserve">MODEL / TİP BİLGİSİ </t>
    </r>
    <r>
      <rPr>
        <b/>
        <sz val="9"/>
        <color rgb="FFFF0000"/>
        <rFont val="Calibri"/>
        <family val="2"/>
        <charset val="162"/>
        <scheme val="minor"/>
      </rPr>
      <t>(ZORUNLUDUR)
birden fazla seçenek sunulabilir.</t>
    </r>
  </si>
  <si>
    <t>ETHERNET ANAHTAR MONTAJI</t>
  </si>
  <si>
    <t>ROUTER MONTAJI</t>
  </si>
  <si>
    <t>RNB</t>
  </si>
  <si>
    <t>1. GRUP KOCAELİ/GEBZE</t>
  </si>
  <si>
    <t>Grup no</t>
  </si>
  <si>
    <t>1. GRUP KOCAELİ
/GEBZE</t>
  </si>
  <si>
    <t>2 Grup 
SAKARYA
BOLU
DÜZCE</t>
  </si>
  <si>
    <t>GRUP NO</t>
  </si>
  <si>
    <t>TOPLAM</t>
  </si>
  <si>
    <t>GENEL İCMAL</t>
  </si>
  <si>
    <t>2 Grup  SAKARYA /BOLU/DÜZCE</t>
  </si>
  <si>
    <t>2. grup toplamı</t>
  </si>
  <si>
    <t>TOPLAM TUTAR  (KDV HARİÇ)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</si>
</sst>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\-[$€-2]\ * #,##0.00_-;_-[$€-2]\ * &quot;-&quot;??_-;_-@_-"/>
    <numFmt numFmtId="165" formatCode="_-[$₺-41F]* #,##0.0000_-;\-[$₺-41F]* #,##0.0000_-;_-[$₺-41F]* &quot;-&quot;??_-;_-@_-"/>
    <numFmt numFmtId="166" formatCode="0.0000"/>
    <numFmt numFmtId="167" formatCode="_-[$TRY]\ * #,##0.00_-;\-[$TRY]\ * #,##0.00_-;_-[$TRY]\ * &quot;-&quot;??_-;_-@_-"/>
    <numFmt numFmtId="168" formatCode="_-[$EUR]\ * #,##0.00_-;\-[$EUR]\ * #,##0.00_-;_-[$EUR]\ * &quot;-&quot;??_-;_-@_-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 applyAlignment="1">
      <alignment vertical="center"/>
    </xf>
    <xf numFmtId="3" fontId="5" fillId="0" borderId="0" xfId="1" applyNumberFormat="1" applyFont="1"/>
    <xf numFmtId="0" fontId="4" fillId="0" borderId="0" xfId="1" applyFont="1"/>
    <xf numFmtId="0" fontId="6" fillId="0" borderId="0" xfId="1" applyFon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2" fillId="0" borderId="21" xfId="1" applyFont="1" applyBorder="1"/>
    <xf numFmtId="0" fontId="2" fillId="0" borderId="21" xfId="1" applyFont="1" applyBorder="1" applyAlignment="1">
      <alignment horizontal="left" vertical="center"/>
    </xf>
    <xf numFmtId="0" fontId="2" fillId="0" borderId="21" xfId="1" applyFont="1" applyBorder="1" applyAlignment="1">
      <alignment horizontal="left" wrapText="1"/>
    </xf>
    <xf numFmtId="0" fontId="2" fillId="0" borderId="22" xfId="1" applyFont="1" applyBorder="1"/>
    <xf numFmtId="0" fontId="2" fillId="0" borderId="19" xfId="1" applyFont="1" applyBorder="1"/>
    <xf numFmtId="0" fontId="2" fillId="0" borderId="23" xfId="1" applyFont="1" applyBorder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wrapText="1"/>
    </xf>
    <xf numFmtId="0" fontId="5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5" xfId="1" applyFont="1" applyBorder="1" applyAlignment="1">
      <alignment horizontal="left" vertical="center"/>
    </xf>
    <xf numFmtId="0" fontId="2" fillId="0" borderId="25" xfId="1" applyFont="1" applyBorder="1" applyAlignment="1">
      <alignment horizontal="left" wrapText="1"/>
    </xf>
    <xf numFmtId="0" fontId="2" fillId="0" borderId="18" xfId="1" applyFont="1" applyBorder="1"/>
    <xf numFmtId="0" fontId="4" fillId="0" borderId="20" xfId="1" applyFont="1" applyBorder="1"/>
    <xf numFmtId="0" fontId="4" fillId="0" borderId="19" xfId="1" applyFont="1" applyBorder="1"/>
    <xf numFmtId="0" fontId="7" fillId="0" borderId="0" xfId="2" applyFont="1" applyAlignment="1">
      <alignment horizontal="center" vertical="center" wrapText="1"/>
    </xf>
    <xf numFmtId="165" fontId="7" fillId="0" borderId="0" xfId="2" applyNumberFormat="1" applyFont="1" applyAlignment="1">
      <alignment vertical="center"/>
    </xf>
    <xf numFmtId="166" fontId="7" fillId="4" borderId="17" xfId="2" applyNumberFormat="1" applyFont="1" applyFill="1" applyBorder="1" applyAlignment="1">
      <alignment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11" fillId="2" borderId="15" xfId="1" applyNumberFormat="1" applyFont="1" applyFill="1" applyBorder="1" applyAlignment="1">
      <alignment horizontal="center"/>
    </xf>
    <xf numFmtId="164" fontId="11" fillId="0" borderId="15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horizontal="center" vertical="center"/>
    </xf>
    <xf numFmtId="167" fontId="11" fillId="0" borderId="16" xfId="1" applyNumberFormat="1" applyFont="1" applyBorder="1" applyAlignment="1">
      <alignment vertical="center"/>
    </xf>
    <xf numFmtId="164" fontId="11" fillId="0" borderId="5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 wrapText="1"/>
    </xf>
    <xf numFmtId="1" fontId="11" fillId="2" borderId="5" xfId="1" applyNumberFormat="1" applyFont="1" applyFill="1" applyBorder="1"/>
    <xf numFmtId="0" fontId="11" fillId="0" borderId="7" xfId="1" applyFont="1" applyBorder="1" applyAlignment="1">
      <alignment horizontal="center" vertical="center"/>
    </xf>
    <xf numFmtId="167" fontId="11" fillId="3" borderId="6" xfId="1" applyNumberFormat="1" applyFont="1" applyFill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5" xfId="1" applyFont="1" applyBorder="1"/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0" fontId="8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7" fillId="4" borderId="26" xfId="2" applyFont="1" applyFill="1" applyBorder="1" applyAlignment="1">
      <alignment horizontal="left" vertical="center" wrapText="1"/>
    </xf>
    <xf numFmtId="0" fontId="7" fillId="4" borderId="27" xfId="2" applyFont="1" applyFill="1" applyBorder="1" applyAlignment="1">
      <alignment horizontal="left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5" borderId="20" xfId="1" applyNumberFormat="1" applyFont="1" applyFill="1" applyBorder="1" applyAlignment="1">
      <alignment horizontal="center" vertical="center"/>
    </xf>
    <xf numFmtId="1" fontId="11" fillId="5" borderId="21" xfId="1" applyNumberFormat="1" applyFont="1" applyFill="1" applyBorder="1" applyAlignment="1">
      <alignment horizontal="center" vertical="center"/>
    </xf>
    <xf numFmtId="1" fontId="11" fillId="5" borderId="22" xfId="1" applyNumberFormat="1" applyFont="1" applyFill="1" applyBorder="1" applyAlignment="1">
      <alignment horizontal="center" vertical="center"/>
    </xf>
    <xf numFmtId="1" fontId="11" fillId="5" borderId="19" xfId="1" applyNumberFormat="1" applyFont="1" applyFill="1" applyBorder="1" applyAlignment="1">
      <alignment horizontal="center" vertical="center"/>
    </xf>
    <xf numFmtId="1" fontId="11" fillId="5" borderId="0" xfId="1" applyNumberFormat="1" applyFont="1" applyFill="1" applyAlignment="1">
      <alignment horizontal="center" vertical="center"/>
    </xf>
    <xf numFmtId="1" fontId="11" fillId="5" borderId="23" xfId="1" applyNumberFormat="1" applyFont="1" applyFill="1" applyBorder="1" applyAlignment="1">
      <alignment horizontal="center" vertical="center"/>
    </xf>
    <xf numFmtId="1" fontId="11" fillId="5" borderId="24" xfId="1" applyNumberFormat="1" applyFont="1" applyFill="1" applyBorder="1" applyAlignment="1">
      <alignment horizontal="center" vertical="center"/>
    </xf>
    <xf numFmtId="1" fontId="11" fillId="5" borderId="25" xfId="1" applyNumberFormat="1" applyFont="1" applyFill="1" applyBorder="1" applyAlignment="1">
      <alignment horizontal="center" vertical="center"/>
    </xf>
    <xf numFmtId="1" fontId="11" fillId="5" borderId="18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wrapText="1"/>
    </xf>
    <xf numFmtId="0" fontId="11" fillId="0" borderId="8" xfId="1" applyFont="1" applyBorder="1" applyAlignment="1">
      <alignment wrapText="1"/>
    </xf>
    <xf numFmtId="0" fontId="11" fillId="0" borderId="9" xfId="1" applyFont="1" applyBorder="1" applyAlignment="1">
      <alignment wrapText="1"/>
    </xf>
    <xf numFmtId="0" fontId="11" fillId="0" borderId="5" xfId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/>
    </xf>
    <xf numFmtId="168" fontId="10" fillId="0" borderId="5" xfId="1" applyNumberFormat="1" applyFont="1" applyBorder="1" applyAlignment="1">
      <alignment vertical="center"/>
    </xf>
  </cellXfs>
  <cellStyles count="3">
    <cellStyle name="Normal" xfId="0" builtinId="0"/>
    <cellStyle name="Normal 2" xfId="1" xr:uid="{3E8C8B31-927C-441B-8152-69C3458F6F5C}"/>
    <cellStyle name="Normal 5" xfId="2" xr:uid="{FA552C70-1136-4926-84C6-328F7E550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26075</xdr:colOff>
      <xdr:row>0</xdr:row>
      <xdr:rowOff>0</xdr:rowOff>
    </xdr:from>
    <xdr:to>
      <xdr:col>2</xdr:col>
      <xdr:colOff>1696316</xdr:colOff>
      <xdr:row>0</xdr:row>
      <xdr:rowOff>502920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5E055D3-45B3-4E03-ABEF-C1980C8A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700" y="0"/>
          <a:ext cx="1670241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30480</xdr:rowOff>
    </xdr:from>
    <xdr:to>
      <xdr:col>5</xdr:col>
      <xdr:colOff>772391</xdr:colOff>
      <xdr:row>2</xdr:row>
      <xdr:rowOff>126708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3B622BC-41BB-4C9D-8F32-08F3A203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57" y="30480"/>
          <a:ext cx="1371105" cy="35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226100</xdr:colOff>
      <xdr:row>0</xdr:row>
      <xdr:rowOff>30480</xdr:rowOff>
    </xdr:from>
    <xdr:to>
      <xdr:col>5</xdr:col>
      <xdr:colOff>772391</xdr:colOff>
      <xdr:row>2</xdr:row>
      <xdr:rowOff>30480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369F38D-2E85-4A1E-B42C-9649EC90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380" y="30480"/>
          <a:ext cx="1674051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1EB0-4E79-4E94-8AB9-5B305B07A11C}">
  <sheetPr>
    <pageSetUpPr fitToPage="1"/>
  </sheetPr>
  <dimension ref="B1:C23"/>
  <sheetViews>
    <sheetView showGridLines="0" tabSelected="1" view="pageBreakPreview" zoomScale="90" zoomScaleNormal="100" zoomScaleSheetLayoutView="90" workbookViewId="0">
      <selection activeCell="I3" sqref="I3"/>
    </sheetView>
  </sheetViews>
  <sheetFormatPr defaultColWidth="9.109375" defaultRowHeight="10.199999999999999" x14ac:dyDescent="0.2"/>
  <cols>
    <col min="1" max="1" width="9.109375" style="1"/>
    <col min="2" max="2" width="39.77734375" style="1" customWidth="1"/>
    <col min="3" max="3" width="53.44140625" style="8" customWidth="1"/>
    <col min="4" max="16384" width="9.109375" style="1"/>
  </cols>
  <sheetData>
    <row r="1" spans="2:3" ht="42" customHeight="1" x14ac:dyDescent="0.2"/>
    <row r="2" spans="2:3" ht="42" customHeight="1" x14ac:dyDescent="0.2">
      <c r="B2" s="57" t="s">
        <v>127</v>
      </c>
    </row>
    <row r="3" spans="2:3" ht="21.6" customHeight="1" x14ac:dyDescent="0.2">
      <c r="B3" s="58" t="s">
        <v>125</v>
      </c>
      <c r="C3" s="59" t="s">
        <v>130</v>
      </c>
    </row>
    <row r="4" spans="2:3" ht="37.200000000000003" customHeight="1" x14ac:dyDescent="0.2">
      <c r="B4" s="60" t="s">
        <v>121</v>
      </c>
      <c r="C4" s="59">
        <f>'GRUP 1'!N65</f>
        <v>0</v>
      </c>
    </row>
    <row r="5" spans="2:3" ht="28.2" customHeight="1" x14ac:dyDescent="0.2">
      <c r="B5" s="60" t="s">
        <v>128</v>
      </c>
      <c r="C5" s="59">
        <f>'GRUP 2 '!N65</f>
        <v>0</v>
      </c>
    </row>
    <row r="6" spans="2:3" ht="30.6" customHeight="1" x14ac:dyDescent="0.2">
      <c r="B6" s="61" t="s">
        <v>126</v>
      </c>
      <c r="C6" s="59">
        <f>C4+C5</f>
        <v>0</v>
      </c>
    </row>
    <row r="12" spans="2:3" ht="13.8" x14ac:dyDescent="0.2">
      <c r="B12" s="30"/>
      <c r="C12" s="30"/>
    </row>
    <row r="13" spans="2:3" x14ac:dyDescent="0.2">
      <c r="B13" s="28"/>
      <c r="C13" s="53"/>
    </row>
    <row r="14" spans="2:3" x14ac:dyDescent="0.2">
      <c r="B14" s="29" t="s">
        <v>102</v>
      </c>
      <c r="C14" s="54"/>
    </row>
    <row r="15" spans="2:3" s="3" customFormat="1" x14ac:dyDescent="0.2">
      <c r="B15" s="29"/>
      <c r="C15" s="55"/>
    </row>
    <row r="16" spans="2:3" x14ac:dyDescent="0.2">
      <c r="B16" s="18"/>
      <c r="C16" s="54"/>
    </row>
    <row r="17" spans="2:3" x14ac:dyDescent="0.2">
      <c r="B17" s="29"/>
      <c r="C17" s="54"/>
    </row>
    <row r="18" spans="2:3" x14ac:dyDescent="0.2">
      <c r="B18" s="29" t="s">
        <v>103</v>
      </c>
      <c r="C18" s="54"/>
    </row>
    <row r="19" spans="2:3" x14ac:dyDescent="0.2">
      <c r="B19" s="18"/>
      <c r="C19" s="54"/>
    </row>
    <row r="20" spans="2:3" x14ac:dyDescent="0.2">
      <c r="B20" s="29"/>
      <c r="C20" s="54"/>
    </row>
    <row r="21" spans="2:3" x14ac:dyDescent="0.2">
      <c r="B21" s="18"/>
      <c r="C21" s="54"/>
    </row>
    <row r="22" spans="2:3" x14ac:dyDescent="0.2">
      <c r="B22" s="29" t="s">
        <v>104</v>
      </c>
      <c r="C22" s="54"/>
    </row>
    <row r="23" spans="2:3" x14ac:dyDescent="0.2">
      <c r="B23" s="23"/>
      <c r="C23" s="56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  <headerFooter>
    <oddHeader>&amp;C&amp;"Calibri"&amp;12&amp;K27A03B Genel&amp;1#_x000D_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9B2C-84AF-41FE-90FD-2E5550FC921E}">
  <sheetPr>
    <pageSetUpPr fitToPage="1"/>
  </sheetPr>
  <dimension ref="A2:Q85"/>
  <sheetViews>
    <sheetView showGridLines="0" topLeftCell="A53" zoomScale="70" zoomScaleNormal="70" zoomScaleSheetLayoutView="90" workbookViewId="0">
      <selection activeCell="S60" sqref="S60"/>
    </sheetView>
  </sheetViews>
  <sheetFormatPr defaultColWidth="9.109375" defaultRowHeight="10.199999999999999" x14ac:dyDescent="0.2"/>
  <cols>
    <col min="1" max="1" width="9.109375" style="1"/>
    <col min="2" max="2" width="8.21875" style="1" customWidth="1"/>
    <col min="3" max="3" width="29.33203125" style="8" bestFit="1" customWidth="1"/>
    <col min="4" max="4" width="24.88671875" style="11" customWidth="1"/>
    <col min="5" max="5" width="11.88671875" style="1" bestFit="1" customWidth="1"/>
    <col min="6" max="7" width="12.5546875" style="1" customWidth="1"/>
    <col min="8" max="8" width="13.44140625" style="1" customWidth="1"/>
    <col min="9" max="9" width="18.109375" style="8" bestFit="1" customWidth="1"/>
    <col min="10" max="10" width="6.33203125" style="1" bestFit="1" customWidth="1"/>
    <col min="11" max="11" width="11.77734375" style="1" bestFit="1" customWidth="1"/>
    <col min="12" max="12" width="15.33203125" style="1" bestFit="1" customWidth="1"/>
    <col min="13" max="13" width="11.77734375" style="1" customWidth="1"/>
    <col min="14" max="14" width="18.88671875" style="1" bestFit="1" customWidth="1"/>
    <col min="15" max="16384" width="9.109375" style="1"/>
  </cols>
  <sheetData>
    <row r="2" spans="1:17" x14ac:dyDescent="0.2">
      <c r="B2" s="1" t="s">
        <v>101</v>
      </c>
      <c r="H2" s="2"/>
      <c r="I2" s="2"/>
    </row>
    <row r="4" spans="1:17" s="3" customFormat="1" ht="12.6" customHeight="1" x14ac:dyDescent="0.2">
      <c r="A4" s="62" t="s">
        <v>56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7" s="4" customFormat="1" ht="72" x14ac:dyDescent="0.3">
      <c r="A5" s="52" t="s">
        <v>122</v>
      </c>
      <c r="B5" s="33" t="s">
        <v>0</v>
      </c>
      <c r="C5" s="34" t="s">
        <v>1</v>
      </c>
      <c r="D5" s="34" t="s">
        <v>2</v>
      </c>
      <c r="E5" s="36" t="s">
        <v>3</v>
      </c>
      <c r="F5" s="36" t="s">
        <v>116</v>
      </c>
      <c r="G5" s="36" t="s">
        <v>117</v>
      </c>
      <c r="H5" s="36" t="s">
        <v>4</v>
      </c>
      <c r="I5" s="51" t="s">
        <v>5</v>
      </c>
      <c r="J5" s="36" t="s">
        <v>6</v>
      </c>
      <c r="K5" s="36" t="s">
        <v>19</v>
      </c>
      <c r="L5" s="36" t="s">
        <v>18</v>
      </c>
      <c r="M5" s="36" t="s">
        <v>114</v>
      </c>
      <c r="N5" s="36" t="s">
        <v>29</v>
      </c>
    </row>
    <row r="6" spans="1:17" s="3" customFormat="1" ht="36" x14ac:dyDescent="0.25">
      <c r="A6" s="63" t="s">
        <v>123</v>
      </c>
      <c r="B6" s="37">
        <v>1</v>
      </c>
      <c r="C6" s="38" t="s">
        <v>77</v>
      </c>
      <c r="D6" s="38" t="s">
        <v>41</v>
      </c>
      <c r="E6" s="39" t="s">
        <v>112</v>
      </c>
      <c r="F6" s="72" t="s">
        <v>115</v>
      </c>
      <c r="G6" s="73"/>
      <c r="H6" s="74"/>
      <c r="I6" s="69" t="s">
        <v>54</v>
      </c>
      <c r="J6" s="40">
        <v>263</v>
      </c>
      <c r="K6" s="41"/>
      <c r="L6" s="42" t="s">
        <v>28</v>
      </c>
      <c r="M6" s="43">
        <f t="shared" ref="M6:M37" si="0">K6*$E$73</f>
        <v>0</v>
      </c>
      <c r="N6" s="44">
        <f>J6*M6</f>
        <v>0</v>
      </c>
      <c r="O6" s="5"/>
    </row>
    <row r="7" spans="1:17" s="3" customFormat="1" ht="36" x14ac:dyDescent="0.25">
      <c r="A7" s="63"/>
      <c r="B7" s="39">
        <v>2</v>
      </c>
      <c r="C7" s="38" t="s">
        <v>78</v>
      </c>
      <c r="D7" s="38" t="s">
        <v>41</v>
      </c>
      <c r="E7" s="39" t="s">
        <v>112</v>
      </c>
      <c r="F7" s="75"/>
      <c r="G7" s="76"/>
      <c r="H7" s="77"/>
      <c r="I7" s="70"/>
      <c r="J7" s="40">
        <v>100</v>
      </c>
      <c r="K7" s="41"/>
      <c r="L7" s="45" t="s">
        <v>28</v>
      </c>
      <c r="M7" s="46">
        <f t="shared" si="0"/>
        <v>0</v>
      </c>
      <c r="N7" s="44">
        <f t="shared" ref="N7:N64" si="1">J7*M7</f>
        <v>0</v>
      </c>
      <c r="O7" s="5"/>
    </row>
    <row r="8" spans="1:17" s="3" customFormat="1" ht="24" customHeight="1" x14ac:dyDescent="0.25">
      <c r="A8" s="63"/>
      <c r="B8" s="37">
        <v>3</v>
      </c>
      <c r="C8" s="38" t="s">
        <v>79</v>
      </c>
      <c r="D8" s="38" t="s">
        <v>48</v>
      </c>
      <c r="E8" s="39" t="s">
        <v>112</v>
      </c>
      <c r="F8" s="75"/>
      <c r="G8" s="76"/>
      <c r="H8" s="77"/>
      <c r="I8" s="70"/>
      <c r="J8" s="40">
        <v>155</v>
      </c>
      <c r="K8" s="41"/>
      <c r="L8" s="45" t="s">
        <v>28</v>
      </c>
      <c r="M8" s="46">
        <f t="shared" si="0"/>
        <v>0</v>
      </c>
      <c r="N8" s="44">
        <f t="shared" si="1"/>
        <v>0</v>
      </c>
      <c r="O8" s="5"/>
    </row>
    <row r="9" spans="1:17" s="3" customFormat="1" ht="24" customHeight="1" x14ac:dyDescent="0.25">
      <c r="A9" s="63"/>
      <c r="B9" s="39">
        <v>4</v>
      </c>
      <c r="C9" s="38" t="s">
        <v>80</v>
      </c>
      <c r="D9" s="38" t="s">
        <v>48</v>
      </c>
      <c r="E9" s="39" t="s">
        <v>112</v>
      </c>
      <c r="F9" s="75"/>
      <c r="G9" s="76"/>
      <c r="H9" s="77"/>
      <c r="I9" s="70"/>
      <c r="J9" s="40">
        <v>124</v>
      </c>
      <c r="K9" s="41"/>
      <c r="L9" s="45" t="s">
        <v>28</v>
      </c>
      <c r="M9" s="46">
        <f t="shared" si="0"/>
        <v>0</v>
      </c>
      <c r="N9" s="44">
        <f t="shared" si="1"/>
        <v>0</v>
      </c>
      <c r="O9" s="5"/>
    </row>
    <row r="10" spans="1:17" s="3" customFormat="1" ht="24" customHeight="1" x14ac:dyDescent="0.25">
      <c r="A10" s="63"/>
      <c r="B10" s="37">
        <v>5</v>
      </c>
      <c r="C10" s="38" t="s">
        <v>81</v>
      </c>
      <c r="D10" s="38" t="s">
        <v>48</v>
      </c>
      <c r="E10" s="39" t="s">
        <v>112</v>
      </c>
      <c r="F10" s="75"/>
      <c r="G10" s="76"/>
      <c r="H10" s="77"/>
      <c r="I10" s="70"/>
      <c r="J10" s="40">
        <v>122</v>
      </c>
      <c r="K10" s="41"/>
      <c r="L10" s="45" t="s">
        <v>28</v>
      </c>
      <c r="M10" s="46">
        <f t="shared" si="0"/>
        <v>0</v>
      </c>
      <c r="N10" s="44">
        <f t="shared" si="1"/>
        <v>0</v>
      </c>
      <c r="O10" s="5"/>
    </row>
    <row r="11" spans="1:17" s="3" customFormat="1" ht="24" x14ac:dyDescent="0.25">
      <c r="A11" s="63"/>
      <c r="B11" s="39">
        <v>6</v>
      </c>
      <c r="C11" s="38" t="s">
        <v>10</v>
      </c>
      <c r="D11" s="38" t="s">
        <v>43</v>
      </c>
      <c r="E11" s="39" t="s">
        <v>112</v>
      </c>
      <c r="F11" s="75"/>
      <c r="G11" s="76"/>
      <c r="H11" s="77"/>
      <c r="I11" s="70"/>
      <c r="J11" s="40">
        <v>67</v>
      </c>
      <c r="K11" s="41"/>
      <c r="L11" s="45" t="s">
        <v>28</v>
      </c>
      <c r="M11" s="46">
        <f t="shared" si="0"/>
        <v>0</v>
      </c>
      <c r="N11" s="44">
        <f t="shared" si="1"/>
        <v>0</v>
      </c>
      <c r="O11" s="5"/>
      <c r="Q11" s="5"/>
    </row>
    <row r="12" spans="1:17" s="3" customFormat="1" ht="24" customHeight="1" x14ac:dyDescent="0.25">
      <c r="A12" s="63"/>
      <c r="B12" s="37">
        <v>7</v>
      </c>
      <c r="C12" s="38" t="s">
        <v>13</v>
      </c>
      <c r="D12" s="38" t="s">
        <v>43</v>
      </c>
      <c r="E12" s="39" t="s">
        <v>112</v>
      </c>
      <c r="F12" s="75"/>
      <c r="G12" s="76"/>
      <c r="H12" s="77"/>
      <c r="I12" s="70"/>
      <c r="J12" s="40">
        <v>6</v>
      </c>
      <c r="K12" s="41"/>
      <c r="L12" s="45" t="s">
        <v>28</v>
      </c>
      <c r="M12" s="46">
        <f t="shared" si="0"/>
        <v>0</v>
      </c>
      <c r="N12" s="44">
        <f t="shared" si="1"/>
        <v>0</v>
      </c>
      <c r="O12" s="5"/>
    </row>
    <row r="13" spans="1:17" s="3" customFormat="1" ht="24" customHeight="1" x14ac:dyDescent="0.25">
      <c r="A13" s="63"/>
      <c r="B13" s="39">
        <v>8</v>
      </c>
      <c r="C13" s="38" t="s">
        <v>82</v>
      </c>
      <c r="D13" s="38" t="s">
        <v>49</v>
      </c>
      <c r="E13" s="39" t="s">
        <v>112</v>
      </c>
      <c r="F13" s="75"/>
      <c r="G13" s="76"/>
      <c r="H13" s="77"/>
      <c r="I13" s="70"/>
      <c r="J13" s="40">
        <v>0</v>
      </c>
      <c r="K13" s="41"/>
      <c r="L13" s="45" t="s">
        <v>28</v>
      </c>
      <c r="M13" s="46">
        <f t="shared" si="0"/>
        <v>0</v>
      </c>
      <c r="N13" s="44">
        <f t="shared" si="1"/>
        <v>0</v>
      </c>
      <c r="O13" s="5"/>
    </row>
    <row r="14" spans="1:17" s="3" customFormat="1" ht="24" customHeight="1" x14ac:dyDescent="0.25">
      <c r="A14" s="63"/>
      <c r="B14" s="37">
        <v>9</v>
      </c>
      <c r="C14" s="38" t="s">
        <v>83</v>
      </c>
      <c r="D14" s="38" t="s">
        <v>74</v>
      </c>
      <c r="E14" s="39" t="s">
        <v>112</v>
      </c>
      <c r="F14" s="75"/>
      <c r="G14" s="76"/>
      <c r="H14" s="77"/>
      <c r="I14" s="70"/>
      <c r="J14" s="40">
        <v>2</v>
      </c>
      <c r="K14" s="41"/>
      <c r="L14" s="45" t="s">
        <v>28</v>
      </c>
      <c r="M14" s="46">
        <f t="shared" si="0"/>
        <v>0</v>
      </c>
      <c r="N14" s="44">
        <f t="shared" si="1"/>
        <v>0</v>
      </c>
      <c r="O14" s="5"/>
    </row>
    <row r="15" spans="1:17" s="3" customFormat="1" ht="24" x14ac:dyDescent="0.25">
      <c r="A15" s="63"/>
      <c r="B15" s="39">
        <v>10</v>
      </c>
      <c r="C15" s="38" t="s">
        <v>14</v>
      </c>
      <c r="D15" s="38" t="s">
        <v>50</v>
      </c>
      <c r="E15" s="39" t="s">
        <v>112</v>
      </c>
      <c r="F15" s="75"/>
      <c r="G15" s="76"/>
      <c r="H15" s="77"/>
      <c r="I15" s="70"/>
      <c r="J15" s="40">
        <v>116</v>
      </c>
      <c r="K15" s="41"/>
      <c r="L15" s="45" t="s">
        <v>28</v>
      </c>
      <c r="M15" s="46">
        <f t="shared" si="0"/>
        <v>0</v>
      </c>
      <c r="N15" s="44">
        <f t="shared" si="1"/>
        <v>0</v>
      </c>
      <c r="O15" s="5"/>
    </row>
    <row r="16" spans="1:17" s="3" customFormat="1" ht="24" customHeight="1" x14ac:dyDescent="0.25">
      <c r="A16" s="63"/>
      <c r="B16" s="37">
        <v>11</v>
      </c>
      <c r="C16" s="38" t="s">
        <v>15</v>
      </c>
      <c r="D16" s="38" t="s">
        <v>51</v>
      </c>
      <c r="E16" s="39" t="s">
        <v>112</v>
      </c>
      <c r="F16" s="75"/>
      <c r="G16" s="76"/>
      <c r="H16" s="77"/>
      <c r="I16" s="70"/>
      <c r="J16" s="40">
        <v>284</v>
      </c>
      <c r="K16" s="41"/>
      <c r="L16" s="45" t="s">
        <v>28</v>
      </c>
      <c r="M16" s="46">
        <f t="shared" si="0"/>
        <v>0</v>
      </c>
      <c r="N16" s="44">
        <f t="shared" si="1"/>
        <v>0</v>
      </c>
      <c r="O16" s="5"/>
    </row>
    <row r="17" spans="1:15" s="3" customFormat="1" ht="24" customHeight="1" x14ac:dyDescent="0.25">
      <c r="A17" s="63"/>
      <c r="B17" s="39">
        <v>12</v>
      </c>
      <c r="C17" s="38" t="s">
        <v>16</v>
      </c>
      <c r="D17" s="38" t="s">
        <v>52</v>
      </c>
      <c r="E17" s="39" t="s">
        <v>112</v>
      </c>
      <c r="F17" s="75"/>
      <c r="G17" s="76"/>
      <c r="H17" s="77"/>
      <c r="I17" s="70"/>
      <c r="J17" s="40">
        <v>128</v>
      </c>
      <c r="K17" s="41"/>
      <c r="L17" s="45" t="s">
        <v>28</v>
      </c>
      <c r="M17" s="46">
        <f t="shared" si="0"/>
        <v>0</v>
      </c>
      <c r="N17" s="44">
        <f t="shared" si="1"/>
        <v>0</v>
      </c>
      <c r="O17" s="5"/>
    </row>
    <row r="18" spans="1:15" s="3" customFormat="1" ht="24" x14ac:dyDescent="0.25">
      <c r="A18" s="63"/>
      <c r="B18" s="37">
        <v>13</v>
      </c>
      <c r="C18" s="38" t="s">
        <v>26</v>
      </c>
      <c r="D18" s="38" t="s">
        <v>41</v>
      </c>
      <c r="E18" s="39" t="s">
        <v>112</v>
      </c>
      <c r="F18" s="75"/>
      <c r="G18" s="76"/>
      <c r="H18" s="77"/>
      <c r="I18" s="70"/>
      <c r="J18" s="40">
        <v>73</v>
      </c>
      <c r="K18" s="41"/>
      <c r="L18" s="45" t="s">
        <v>28</v>
      </c>
      <c r="M18" s="46">
        <f t="shared" si="0"/>
        <v>0</v>
      </c>
      <c r="N18" s="44">
        <f t="shared" si="1"/>
        <v>0</v>
      </c>
      <c r="O18" s="5"/>
    </row>
    <row r="19" spans="1:15" s="3" customFormat="1" ht="36" x14ac:dyDescent="0.25">
      <c r="A19" s="63"/>
      <c r="B19" s="39">
        <v>14</v>
      </c>
      <c r="C19" s="38" t="s">
        <v>27</v>
      </c>
      <c r="D19" s="38" t="s">
        <v>41</v>
      </c>
      <c r="E19" s="39" t="s">
        <v>112</v>
      </c>
      <c r="F19" s="75"/>
      <c r="G19" s="76"/>
      <c r="H19" s="77"/>
      <c r="I19" s="70"/>
      <c r="J19" s="40">
        <v>49</v>
      </c>
      <c r="K19" s="41"/>
      <c r="L19" s="45" t="s">
        <v>28</v>
      </c>
      <c r="M19" s="46">
        <f t="shared" si="0"/>
        <v>0</v>
      </c>
      <c r="N19" s="44">
        <f t="shared" si="1"/>
        <v>0</v>
      </c>
      <c r="O19" s="5"/>
    </row>
    <row r="20" spans="1:15" s="3" customFormat="1" ht="24" x14ac:dyDescent="0.25">
      <c r="A20" s="63"/>
      <c r="B20" s="37">
        <v>15</v>
      </c>
      <c r="C20" s="38" t="s">
        <v>107</v>
      </c>
      <c r="D20" s="38" t="s">
        <v>75</v>
      </c>
      <c r="E20" s="39" t="s">
        <v>76</v>
      </c>
      <c r="F20" s="75"/>
      <c r="G20" s="76"/>
      <c r="H20" s="77"/>
      <c r="I20" s="70"/>
      <c r="J20" s="40">
        <v>2600</v>
      </c>
      <c r="K20" s="41"/>
      <c r="L20" s="45" t="s">
        <v>28</v>
      </c>
      <c r="M20" s="46">
        <f t="shared" si="0"/>
        <v>0</v>
      </c>
      <c r="N20" s="44">
        <f t="shared" si="1"/>
        <v>0</v>
      </c>
      <c r="O20" s="5"/>
    </row>
    <row r="21" spans="1:15" s="3" customFormat="1" ht="24" customHeight="1" x14ac:dyDescent="0.25">
      <c r="A21" s="63"/>
      <c r="B21" s="39">
        <v>16</v>
      </c>
      <c r="C21" s="38" t="s">
        <v>24</v>
      </c>
      <c r="D21" s="38" t="s">
        <v>44</v>
      </c>
      <c r="E21" s="39" t="s">
        <v>112</v>
      </c>
      <c r="F21" s="75"/>
      <c r="G21" s="76"/>
      <c r="H21" s="77"/>
      <c r="I21" s="70"/>
      <c r="J21" s="40">
        <v>73</v>
      </c>
      <c r="K21" s="41"/>
      <c r="L21" s="45" t="s">
        <v>28</v>
      </c>
      <c r="M21" s="46">
        <f t="shared" si="0"/>
        <v>0</v>
      </c>
      <c r="N21" s="44">
        <f t="shared" si="1"/>
        <v>0</v>
      </c>
      <c r="O21" s="5"/>
    </row>
    <row r="22" spans="1:15" s="3" customFormat="1" ht="24" x14ac:dyDescent="0.25">
      <c r="A22" s="63"/>
      <c r="B22" s="37">
        <v>17</v>
      </c>
      <c r="C22" s="38" t="s">
        <v>20</v>
      </c>
      <c r="D22" s="38" t="s">
        <v>53</v>
      </c>
      <c r="E22" s="39" t="s">
        <v>112</v>
      </c>
      <c r="F22" s="75"/>
      <c r="G22" s="76"/>
      <c r="H22" s="77"/>
      <c r="I22" s="70"/>
      <c r="J22" s="40">
        <v>370</v>
      </c>
      <c r="K22" s="41"/>
      <c r="L22" s="45" t="s">
        <v>28</v>
      </c>
      <c r="M22" s="46">
        <f t="shared" si="0"/>
        <v>0</v>
      </c>
      <c r="N22" s="44">
        <f t="shared" si="1"/>
        <v>0</v>
      </c>
      <c r="O22" s="5"/>
    </row>
    <row r="23" spans="1:15" s="3" customFormat="1" ht="24" x14ac:dyDescent="0.25">
      <c r="A23" s="63"/>
      <c r="B23" s="39">
        <v>18</v>
      </c>
      <c r="C23" s="38" t="s">
        <v>21</v>
      </c>
      <c r="D23" s="38" t="s">
        <v>45</v>
      </c>
      <c r="E23" s="39" t="s">
        <v>112</v>
      </c>
      <c r="F23" s="75"/>
      <c r="G23" s="76"/>
      <c r="H23" s="77"/>
      <c r="I23" s="70"/>
      <c r="J23" s="40">
        <v>49</v>
      </c>
      <c r="K23" s="41"/>
      <c r="L23" s="45" t="s">
        <v>28</v>
      </c>
      <c r="M23" s="46">
        <f t="shared" si="0"/>
        <v>0</v>
      </c>
      <c r="N23" s="44">
        <f t="shared" si="1"/>
        <v>0</v>
      </c>
      <c r="O23" s="5"/>
    </row>
    <row r="24" spans="1:15" s="3" customFormat="1" ht="24" x14ac:dyDescent="0.25">
      <c r="A24" s="63"/>
      <c r="B24" s="37">
        <v>19</v>
      </c>
      <c r="C24" s="38" t="s">
        <v>22</v>
      </c>
      <c r="D24" s="38" t="s">
        <v>45</v>
      </c>
      <c r="E24" s="39" t="s">
        <v>112</v>
      </c>
      <c r="F24" s="75"/>
      <c r="G24" s="76"/>
      <c r="H24" s="77"/>
      <c r="I24" s="70"/>
      <c r="J24" s="40">
        <v>38</v>
      </c>
      <c r="K24" s="41"/>
      <c r="L24" s="45" t="s">
        <v>28</v>
      </c>
      <c r="M24" s="46">
        <f t="shared" si="0"/>
        <v>0</v>
      </c>
      <c r="N24" s="44">
        <f t="shared" si="1"/>
        <v>0</v>
      </c>
      <c r="O24" s="5"/>
    </row>
    <row r="25" spans="1:15" s="3" customFormat="1" ht="24" x14ac:dyDescent="0.25">
      <c r="A25" s="63"/>
      <c r="B25" s="39">
        <v>20</v>
      </c>
      <c r="C25" s="38" t="s">
        <v>17</v>
      </c>
      <c r="D25" s="38" t="s">
        <v>45</v>
      </c>
      <c r="E25" s="39" t="s">
        <v>112</v>
      </c>
      <c r="F25" s="75"/>
      <c r="G25" s="76"/>
      <c r="H25" s="77"/>
      <c r="I25" s="70"/>
      <c r="J25" s="40">
        <v>87</v>
      </c>
      <c r="K25" s="41"/>
      <c r="L25" s="45" t="s">
        <v>28</v>
      </c>
      <c r="M25" s="46">
        <f t="shared" si="0"/>
        <v>0</v>
      </c>
      <c r="N25" s="44">
        <f t="shared" si="1"/>
        <v>0</v>
      </c>
      <c r="O25" s="5"/>
    </row>
    <row r="26" spans="1:15" s="3" customFormat="1" ht="24" customHeight="1" x14ac:dyDescent="0.25">
      <c r="A26" s="63"/>
      <c r="B26" s="37">
        <v>21</v>
      </c>
      <c r="C26" s="38" t="s">
        <v>23</v>
      </c>
      <c r="D26" s="38" t="s">
        <v>46</v>
      </c>
      <c r="E26" s="39" t="s">
        <v>112</v>
      </c>
      <c r="F26" s="75"/>
      <c r="G26" s="76"/>
      <c r="H26" s="77"/>
      <c r="I26" s="70"/>
      <c r="J26" s="40">
        <v>73</v>
      </c>
      <c r="K26" s="41"/>
      <c r="L26" s="45" t="s">
        <v>28</v>
      </c>
      <c r="M26" s="46">
        <f t="shared" si="0"/>
        <v>0</v>
      </c>
      <c r="N26" s="44">
        <f t="shared" si="1"/>
        <v>0</v>
      </c>
      <c r="O26" s="5"/>
    </row>
    <row r="27" spans="1:15" s="3" customFormat="1" ht="24" x14ac:dyDescent="0.25">
      <c r="A27" s="63"/>
      <c r="B27" s="39">
        <v>22</v>
      </c>
      <c r="C27" s="38" t="s">
        <v>108</v>
      </c>
      <c r="D27" s="38" t="s">
        <v>42</v>
      </c>
      <c r="E27" s="39" t="s">
        <v>112</v>
      </c>
      <c r="F27" s="75"/>
      <c r="G27" s="76"/>
      <c r="H27" s="77"/>
      <c r="I27" s="70"/>
      <c r="J27" s="40">
        <v>5</v>
      </c>
      <c r="K27" s="41"/>
      <c r="L27" s="45" t="s">
        <v>28</v>
      </c>
      <c r="M27" s="46">
        <f t="shared" si="0"/>
        <v>0</v>
      </c>
      <c r="N27" s="44">
        <f t="shared" si="1"/>
        <v>0</v>
      </c>
      <c r="O27" s="5"/>
    </row>
    <row r="28" spans="1:15" s="3" customFormat="1" ht="24" x14ac:dyDescent="0.25">
      <c r="A28" s="63"/>
      <c r="B28" s="37">
        <v>23</v>
      </c>
      <c r="C28" s="38" t="s">
        <v>25</v>
      </c>
      <c r="D28" s="38" t="s">
        <v>47</v>
      </c>
      <c r="E28" s="39" t="s">
        <v>112</v>
      </c>
      <c r="F28" s="75"/>
      <c r="G28" s="76"/>
      <c r="H28" s="77"/>
      <c r="I28" s="70"/>
      <c r="J28" s="40">
        <v>38</v>
      </c>
      <c r="K28" s="41"/>
      <c r="L28" s="45" t="s">
        <v>28</v>
      </c>
      <c r="M28" s="46">
        <f t="shared" si="0"/>
        <v>0</v>
      </c>
      <c r="N28" s="44">
        <f t="shared" si="1"/>
        <v>0</v>
      </c>
      <c r="O28" s="5"/>
    </row>
    <row r="29" spans="1:15" s="3" customFormat="1" ht="24" customHeight="1" x14ac:dyDescent="0.25">
      <c r="A29" s="63"/>
      <c r="B29" s="39">
        <v>24</v>
      </c>
      <c r="C29" s="38" t="s">
        <v>84</v>
      </c>
      <c r="D29" s="38" t="s">
        <v>64</v>
      </c>
      <c r="E29" s="39" t="s">
        <v>112</v>
      </c>
      <c r="F29" s="75"/>
      <c r="G29" s="76"/>
      <c r="H29" s="77"/>
      <c r="I29" s="70"/>
      <c r="J29" s="40">
        <v>24</v>
      </c>
      <c r="K29" s="41"/>
      <c r="L29" s="45" t="s">
        <v>28</v>
      </c>
      <c r="M29" s="46">
        <f t="shared" si="0"/>
        <v>0</v>
      </c>
      <c r="N29" s="44">
        <f t="shared" si="1"/>
        <v>0</v>
      </c>
      <c r="O29" s="5"/>
    </row>
    <row r="30" spans="1:15" s="3" customFormat="1" ht="24" customHeight="1" x14ac:dyDescent="0.25">
      <c r="A30" s="63"/>
      <c r="B30" s="37">
        <v>25</v>
      </c>
      <c r="C30" s="38" t="s">
        <v>85</v>
      </c>
      <c r="D30" s="38" t="s">
        <v>65</v>
      </c>
      <c r="E30" s="39" t="s">
        <v>112</v>
      </c>
      <c r="F30" s="75"/>
      <c r="G30" s="76"/>
      <c r="H30" s="77"/>
      <c r="I30" s="70"/>
      <c r="J30" s="40">
        <v>16</v>
      </c>
      <c r="K30" s="41"/>
      <c r="L30" s="45" t="s">
        <v>28</v>
      </c>
      <c r="M30" s="46">
        <f t="shared" si="0"/>
        <v>0</v>
      </c>
      <c r="N30" s="44">
        <f t="shared" si="1"/>
        <v>0</v>
      </c>
      <c r="O30" s="5"/>
    </row>
    <row r="31" spans="1:15" s="3" customFormat="1" ht="24" customHeight="1" x14ac:dyDescent="0.25">
      <c r="A31" s="63"/>
      <c r="B31" s="39">
        <v>26</v>
      </c>
      <c r="C31" s="47" t="s">
        <v>86</v>
      </c>
      <c r="D31" s="38" t="s">
        <v>64</v>
      </c>
      <c r="E31" s="39" t="s">
        <v>112</v>
      </c>
      <c r="F31" s="75"/>
      <c r="G31" s="76"/>
      <c r="H31" s="77"/>
      <c r="I31" s="70"/>
      <c r="J31" s="40">
        <v>27</v>
      </c>
      <c r="K31" s="41"/>
      <c r="L31" s="45" t="s">
        <v>28</v>
      </c>
      <c r="M31" s="46">
        <f t="shared" si="0"/>
        <v>0</v>
      </c>
      <c r="N31" s="44">
        <f t="shared" si="1"/>
        <v>0</v>
      </c>
      <c r="O31" s="5"/>
    </row>
    <row r="32" spans="1:15" s="3" customFormat="1" ht="24" x14ac:dyDescent="0.25">
      <c r="A32" s="63"/>
      <c r="B32" s="37">
        <v>27</v>
      </c>
      <c r="C32" s="47" t="s">
        <v>87</v>
      </c>
      <c r="D32" s="38" t="s">
        <v>66</v>
      </c>
      <c r="E32" s="39" t="s">
        <v>112</v>
      </c>
      <c r="F32" s="75"/>
      <c r="G32" s="76"/>
      <c r="H32" s="77"/>
      <c r="I32" s="70"/>
      <c r="J32" s="40">
        <v>16</v>
      </c>
      <c r="K32" s="41"/>
      <c r="L32" s="45" t="s">
        <v>28</v>
      </c>
      <c r="M32" s="46">
        <f t="shared" si="0"/>
        <v>0</v>
      </c>
      <c r="N32" s="44">
        <f t="shared" si="1"/>
        <v>0</v>
      </c>
      <c r="O32" s="5"/>
    </row>
    <row r="33" spans="1:15" s="3" customFormat="1" ht="24" customHeight="1" x14ac:dyDescent="0.25">
      <c r="A33" s="63"/>
      <c r="B33" s="39">
        <v>28</v>
      </c>
      <c r="C33" s="47" t="s">
        <v>109</v>
      </c>
      <c r="D33" s="38" t="s">
        <v>40</v>
      </c>
      <c r="E33" s="39" t="s">
        <v>112</v>
      </c>
      <c r="F33" s="75"/>
      <c r="G33" s="76"/>
      <c r="H33" s="77"/>
      <c r="I33" s="70"/>
      <c r="J33" s="40">
        <v>16</v>
      </c>
      <c r="K33" s="41"/>
      <c r="L33" s="45" t="s">
        <v>28</v>
      </c>
      <c r="M33" s="46">
        <f t="shared" si="0"/>
        <v>0</v>
      </c>
      <c r="N33" s="44">
        <f t="shared" si="1"/>
        <v>0</v>
      </c>
      <c r="O33" s="5"/>
    </row>
    <row r="34" spans="1:15" s="3" customFormat="1" ht="24" x14ac:dyDescent="0.25">
      <c r="A34" s="63"/>
      <c r="B34" s="37">
        <v>29</v>
      </c>
      <c r="C34" s="47" t="s">
        <v>110</v>
      </c>
      <c r="D34" s="38" t="s">
        <v>45</v>
      </c>
      <c r="E34" s="39" t="s">
        <v>112</v>
      </c>
      <c r="F34" s="75"/>
      <c r="G34" s="76"/>
      <c r="H34" s="77"/>
      <c r="I34" s="70"/>
      <c r="J34" s="40">
        <v>49</v>
      </c>
      <c r="K34" s="41"/>
      <c r="L34" s="45" t="s">
        <v>28</v>
      </c>
      <c r="M34" s="46">
        <f t="shared" si="0"/>
        <v>0</v>
      </c>
      <c r="N34" s="44">
        <f t="shared" si="1"/>
        <v>0</v>
      </c>
      <c r="O34" s="5"/>
    </row>
    <row r="35" spans="1:15" s="3" customFormat="1" ht="24" x14ac:dyDescent="0.25">
      <c r="A35" s="63"/>
      <c r="B35" s="39">
        <v>30</v>
      </c>
      <c r="C35" s="38" t="s">
        <v>111</v>
      </c>
      <c r="D35" s="38" t="s">
        <v>45</v>
      </c>
      <c r="E35" s="39" t="s">
        <v>112</v>
      </c>
      <c r="F35" s="75"/>
      <c r="G35" s="76"/>
      <c r="H35" s="77"/>
      <c r="I35" s="70"/>
      <c r="J35" s="40">
        <v>38</v>
      </c>
      <c r="K35" s="41"/>
      <c r="L35" s="45" t="s">
        <v>28</v>
      </c>
      <c r="M35" s="46">
        <f t="shared" si="0"/>
        <v>0</v>
      </c>
      <c r="N35" s="44">
        <f t="shared" si="1"/>
        <v>0</v>
      </c>
      <c r="O35" s="5"/>
    </row>
    <row r="36" spans="1:15" s="3" customFormat="1" ht="24" customHeight="1" x14ac:dyDescent="0.25">
      <c r="A36" s="63"/>
      <c r="B36" s="37">
        <v>31</v>
      </c>
      <c r="C36" s="38" t="s">
        <v>11</v>
      </c>
      <c r="D36" s="38" t="s">
        <v>43</v>
      </c>
      <c r="E36" s="39" t="s">
        <v>112</v>
      </c>
      <c r="F36" s="75"/>
      <c r="G36" s="76"/>
      <c r="H36" s="77"/>
      <c r="I36" s="70"/>
      <c r="J36" s="40">
        <v>67</v>
      </c>
      <c r="K36" s="41"/>
      <c r="L36" s="45" t="s">
        <v>28</v>
      </c>
      <c r="M36" s="46">
        <f t="shared" si="0"/>
        <v>0</v>
      </c>
      <c r="N36" s="44">
        <f t="shared" si="1"/>
        <v>0</v>
      </c>
      <c r="O36" s="5"/>
    </row>
    <row r="37" spans="1:15" s="3" customFormat="1" ht="24" customHeight="1" x14ac:dyDescent="0.25">
      <c r="A37" s="63"/>
      <c r="B37" s="39">
        <v>32</v>
      </c>
      <c r="C37" s="38" t="s">
        <v>12</v>
      </c>
      <c r="D37" s="38" t="s">
        <v>43</v>
      </c>
      <c r="E37" s="39" t="s">
        <v>112</v>
      </c>
      <c r="F37" s="75"/>
      <c r="G37" s="76"/>
      <c r="H37" s="77"/>
      <c r="I37" s="70"/>
      <c r="J37" s="40">
        <v>6</v>
      </c>
      <c r="K37" s="41"/>
      <c r="L37" s="45" t="s">
        <v>28</v>
      </c>
      <c r="M37" s="46">
        <f t="shared" si="0"/>
        <v>0</v>
      </c>
      <c r="N37" s="44">
        <f t="shared" si="1"/>
        <v>0</v>
      </c>
      <c r="O37" s="5"/>
    </row>
    <row r="38" spans="1:15" s="3" customFormat="1" ht="24" customHeight="1" x14ac:dyDescent="0.25">
      <c r="A38" s="63"/>
      <c r="B38" s="37">
        <v>33</v>
      </c>
      <c r="C38" s="38" t="s">
        <v>67</v>
      </c>
      <c r="D38" s="38" t="s">
        <v>74</v>
      </c>
      <c r="E38" s="39" t="s">
        <v>112</v>
      </c>
      <c r="F38" s="75"/>
      <c r="G38" s="76"/>
      <c r="H38" s="77"/>
      <c r="I38" s="70"/>
      <c r="J38" s="40">
        <v>2</v>
      </c>
      <c r="K38" s="41"/>
      <c r="L38" s="45" t="s">
        <v>28</v>
      </c>
      <c r="M38" s="46">
        <f t="shared" ref="M38:M57" si="2">K38*$E$73</f>
        <v>0</v>
      </c>
      <c r="N38" s="44">
        <f t="shared" si="1"/>
        <v>0</v>
      </c>
      <c r="O38" s="5"/>
    </row>
    <row r="39" spans="1:15" s="3" customFormat="1" ht="24" customHeight="1" x14ac:dyDescent="0.25">
      <c r="A39" s="63"/>
      <c r="B39" s="39">
        <v>34</v>
      </c>
      <c r="C39" s="38" t="s">
        <v>68</v>
      </c>
      <c r="D39" s="38" t="s">
        <v>75</v>
      </c>
      <c r="E39" s="39" t="s">
        <v>76</v>
      </c>
      <c r="F39" s="75"/>
      <c r="G39" s="76"/>
      <c r="H39" s="77"/>
      <c r="I39" s="70"/>
      <c r="J39" s="40">
        <v>1230</v>
      </c>
      <c r="K39" s="41"/>
      <c r="L39" s="45" t="s">
        <v>28</v>
      </c>
      <c r="M39" s="46">
        <f t="shared" si="2"/>
        <v>0</v>
      </c>
      <c r="N39" s="44">
        <f t="shared" si="1"/>
        <v>0</v>
      </c>
      <c r="O39" s="5"/>
    </row>
    <row r="40" spans="1:15" s="3" customFormat="1" ht="24" customHeight="1" x14ac:dyDescent="0.25">
      <c r="A40" s="63"/>
      <c r="B40" s="37">
        <v>35</v>
      </c>
      <c r="C40" s="38" t="s">
        <v>69</v>
      </c>
      <c r="D40" s="38" t="s">
        <v>75</v>
      </c>
      <c r="E40" s="39" t="s">
        <v>76</v>
      </c>
      <c r="F40" s="75"/>
      <c r="G40" s="76"/>
      <c r="H40" s="77"/>
      <c r="I40" s="70"/>
      <c r="J40" s="40">
        <v>1060</v>
      </c>
      <c r="K40" s="41"/>
      <c r="L40" s="45" t="s">
        <v>28</v>
      </c>
      <c r="M40" s="46">
        <f t="shared" si="2"/>
        <v>0</v>
      </c>
      <c r="N40" s="44">
        <f t="shared" si="1"/>
        <v>0</v>
      </c>
      <c r="O40" s="5"/>
    </row>
    <row r="41" spans="1:15" s="3" customFormat="1" ht="24" customHeight="1" x14ac:dyDescent="0.25">
      <c r="A41" s="63"/>
      <c r="B41" s="39">
        <v>36</v>
      </c>
      <c r="C41" s="38" t="s">
        <v>39</v>
      </c>
      <c r="D41" s="38" t="s">
        <v>44</v>
      </c>
      <c r="E41" s="39" t="s">
        <v>112</v>
      </c>
      <c r="F41" s="75"/>
      <c r="G41" s="76"/>
      <c r="H41" s="77"/>
      <c r="I41" s="70"/>
      <c r="J41" s="40">
        <v>73</v>
      </c>
      <c r="K41" s="41"/>
      <c r="L41" s="45" t="s">
        <v>28</v>
      </c>
      <c r="M41" s="46">
        <f t="shared" si="2"/>
        <v>0</v>
      </c>
      <c r="N41" s="44">
        <f t="shared" si="1"/>
        <v>0</v>
      </c>
      <c r="O41" s="5"/>
    </row>
    <row r="42" spans="1:15" s="3" customFormat="1" ht="24" customHeight="1" x14ac:dyDescent="0.25">
      <c r="A42" s="63"/>
      <c r="B42" s="37">
        <v>37</v>
      </c>
      <c r="C42" s="38" t="s">
        <v>70</v>
      </c>
      <c r="D42" s="38" t="s">
        <v>48</v>
      </c>
      <c r="E42" s="39" t="s">
        <v>112</v>
      </c>
      <c r="F42" s="75"/>
      <c r="G42" s="76"/>
      <c r="H42" s="77"/>
      <c r="I42" s="70"/>
      <c r="J42" s="40">
        <v>167</v>
      </c>
      <c r="K42" s="41"/>
      <c r="L42" s="45" t="s">
        <v>28</v>
      </c>
      <c r="M42" s="46">
        <f t="shared" si="2"/>
        <v>0</v>
      </c>
      <c r="N42" s="44">
        <f t="shared" si="1"/>
        <v>0</v>
      </c>
      <c r="O42" s="5"/>
    </row>
    <row r="43" spans="1:15" s="3" customFormat="1" ht="24" customHeight="1" x14ac:dyDescent="0.25">
      <c r="A43" s="63"/>
      <c r="B43" s="39">
        <v>38</v>
      </c>
      <c r="C43" s="38" t="s">
        <v>58</v>
      </c>
      <c r="D43" s="38" t="s">
        <v>48</v>
      </c>
      <c r="E43" s="39" t="s">
        <v>112</v>
      </c>
      <c r="F43" s="75"/>
      <c r="G43" s="76"/>
      <c r="H43" s="77"/>
      <c r="I43" s="70"/>
      <c r="J43" s="40">
        <v>167</v>
      </c>
      <c r="K43" s="41"/>
      <c r="L43" s="45" t="s">
        <v>28</v>
      </c>
      <c r="M43" s="46">
        <f t="shared" si="2"/>
        <v>0</v>
      </c>
      <c r="N43" s="44">
        <f t="shared" si="1"/>
        <v>0</v>
      </c>
      <c r="O43" s="5"/>
    </row>
    <row r="44" spans="1:15" s="3" customFormat="1" ht="24" customHeight="1" x14ac:dyDescent="0.25">
      <c r="A44" s="63"/>
      <c r="B44" s="37">
        <v>39</v>
      </c>
      <c r="C44" s="38" t="s">
        <v>59</v>
      </c>
      <c r="D44" s="38" t="s">
        <v>48</v>
      </c>
      <c r="E44" s="39" t="s">
        <v>112</v>
      </c>
      <c r="F44" s="75"/>
      <c r="G44" s="76"/>
      <c r="H44" s="77"/>
      <c r="I44" s="70"/>
      <c r="J44" s="40">
        <v>171</v>
      </c>
      <c r="K44" s="41"/>
      <c r="L44" s="45" t="s">
        <v>28</v>
      </c>
      <c r="M44" s="46">
        <f t="shared" si="2"/>
        <v>0</v>
      </c>
      <c r="N44" s="44">
        <f t="shared" si="1"/>
        <v>0</v>
      </c>
      <c r="O44" s="5"/>
    </row>
    <row r="45" spans="1:15" s="3" customFormat="1" ht="24" customHeight="1" x14ac:dyDescent="0.25">
      <c r="A45" s="63"/>
      <c r="B45" s="39">
        <v>40</v>
      </c>
      <c r="C45" s="38" t="s">
        <v>88</v>
      </c>
      <c r="D45" s="38" t="s">
        <v>94</v>
      </c>
      <c r="E45" s="39" t="s">
        <v>112</v>
      </c>
      <c r="F45" s="75"/>
      <c r="G45" s="76"/>
      <c r="H45" s="77"/>
      <c r="I45" s="70"/>
      <c r="J45" s="40">
        <v>15</v>
      </c>
      <c r="K45" s="41"/>
      <c r="L45" s="45" t="s">
        <v>28</v>
      </c>
      <c r="M45" s="46">
        <f t="shared" si="2"/>
        <v>0</v>
      </c>
      <c r="N45" s="44">
        <f t="shared" si="1"/>
        <v>0</v>
      </c>
      <c r="O45" s="5"/>
    </row>
    <row r="46" spans="1:15" s="3" customFormat="1" ht="24" customHeight="1" x14ac:dyDescent="0.25">
      <c r="A46" s="63"/>
      <c r="B46" s="37">
        <v>41</v>
      </c>
      <c r="C46" s="38" t="s">
        <v>89</v>
      </c>
      <c r="D46" s="38" t="s">
        <v>95</v>
      </c>
      <c r="E46" s="39" t="s">
        <v>112</v>
      </c>
      <c r="F46" s="75"/>
      <c r="G46" s="76"/>
      <c r="H46" s="77"/>
      <c r="I46" s="70"/>
      <c r="J46" s="40">
        <v>75</v>
      </c>
      <c r="K46" s="41"/>
      <c r="L46" s="45" t="s">
        <v>28</v>
      </c>
      <c r="M46" s="46">
        <f t="shared" si="2"/>
        <v>0</v>
      </c>
      <c r="N46" s="44">
        <f t="shared" si="1"/>
        <v>0</v>
      </c>
      <c r="O46" s="5"/>
    </row>
    <row r="47" spans="1:15" s="3" customFormat="1" ht="24" customHeight="1" x14ac:dyDescent="0.25">
      <c r="A47" s="63"/>
      <c r="B47" s="39">
        <v>42</v>
      </c>
      <c r="C47" s="38" t="s">
        <v>90</v>
      </c>
      <c r="D47" s="38" t="s">
        <v>96</v>
      </c>
      <c r="E47" s="39" t="s">
        <v>112</v>
      </c>
      <c r="F47" s="75"/>
      <c r="G47" s="76"/>
      <c r="H47" s="77"/>
      <c r="I47" s="70"/>
      <c r="J47" s="40">
        <v>75</v>
      </c>
      <c r="K47" s="41"/>
      <c r="L47" s="45" t="s">
        <v>28</v>
      </c>
      <c r="M47" s="46">
        <f t="shared" si="2"/>
        <v>0</v>
      </c>
      <c r="N47" s="44">
        <f t="shared" si="1"/>
        <v>0</v>
      </c>
      <c r="O47" s="5"/>
    </row>
    <row r="48" spans="1:15" s="3" customFormat="1" ht="24" customHeight="1" x14ac:dyDescent="0.25">
      <c r="A48" s="63"/>
      <c r="B48" s="37">
        <v>43</v>
      </c>
      <c r="C48" s="38" t="s">
        <v>91</v>
      </c>
      <c r="D48" s="38" t="s">
        <v>97</v>
      </c>
      <c r="E48" s="39" t="s">
        <v>112</v>
      </c>
      <c r="F48" s="75"/>
      <c r="G48" s="76"/>
      <c r="H48" s="77"/>
      <c r="I48" s="70"/>
      <c r="J48" s="40">
        <v>50</v>
      </c>
      <c r="K48" s="41"/>
      <c r="L48" s="45" t="s">
        <v>28</v>
      </c>
      <c r="M48" s="46">
        <f t="shared" si="2"/>
        <v>0</v>
      </c>
      <c r="N48" s="44">
        <f t="shared" si="1"/>
        <v>0</v>
      </c>
      <c r="O48" s="5"/>
    </row>
    <row r="49" spans="1:15" s="3" customFormat="1" ht="24" customHeight="1" x14ac:dyDescent="0.25">
      <c r="A49" s="63"/>
      <c r="B49" s="39">
        <v>44</v>
      </c>
      <c r="C49" s="38" t="s">
        <v>92</v>
      </c>
      <c r="D49" s="38" t="s">
        <v>98</v>
      </c>
      <c r="E49" s="39" t="s">
        <v>112</v>
      </c>
      <c r="F49" s="75"/>
      <c r="G49" s="76"/>
      <c r="H49" s="77"/>
      <c r="I49" s="70"/>
      <c r="J49" s="40">
        <v>50</v>
      </c>
      <c r="K49" s="41"/>
      <c r="L49" s="45" t="s">
        <v>28</v>
      </c>
      <c r="M49" s="46">
        <f t="shared" si="2"/>
        <v>0</v>
      </c>
      <c r="N49" s="44">
        <f t="shared" si="1"/>
        <v>0</v>
      </c>
      <c r="O49" s="5"/>
    </row>
    <row r="50" spans="1:15" s="3" customFormat="1" ht="24" customHeight="1" x14ac:dyDescent="0.25">
      <c r="A50" s="63"/>
      <c r="B50" s="37">
        <v>45</v>
      </c>
      <c r="C50" s="38" t="s">
        <v>93</v>
      </c>
      <c r="D50" s="38" t="s">
        <v>99</v>
      </c>
      <c r="E50" s="39" t="s">
        <v>112</v>
      </c>
      <c r="F50" s="75"/>
      <c r="G50" s="76"/>
      <c r="H50" s="77"/>
      <c r="I50" s="70"/>
      <c r="J50" s="40">
        <v>50</v>
      </c>
      <c r="K50" s="41"/>
      <c r="L50" s="45" t="s">
        <v>28</v>
      </c>
      <c r="M50" s="46">
        <f t="shared" si="2"/>
        <v>0</v>
      </c>
      <c r="N50" s="44">
        <f t="shared" si="1"/>
        <v>0</v>
      </c>
      <c r="O50" s="5"/>
    </row>
    <row r="51" spans="1:15" s="3" customFormat="1" ht="24" customHeight="1" x14ac:dyDescent="0.25">
      <c r="A51" s="63"/>
      <c r="B51" s="39">
        <v>46</v>
      </c>
      <c r="C51" s="38" t="s">
        <v>7</v>
      </c>
      <c r="D51" s="38" t="s">
        <v>46</v>
      </c>
      <c r="E51" s="39" t="s">
        <v>112</v>
      </c>
      <c r="F51" s="75"/>
      <c r="G51" s="76"/>
      <c r="H51" s="77"/>
      <c r="I51" s="70"/>
      <c r="J51" s="40">
        <v>73</v>
      </c>
      <c r="K51" s="41"/>
      <c r="L51" s="45" t="s">
        <v>28</v>
      </c>
      <c r="M51" s="46">
        <f t="shared" si="2"/>
        <v>0</v>
      </c>
      <c r="N51" s="44">
        <f t="shared" si="1"/>
        <v>0</v>
      </c>
      <c r="O51" s="5"/>
    </row>
    <row r="52" spans="1:15" s="3" customFormat="1" ht="24" x14ac:dyDescent="0.25">
      <c r="A52" s="63"/>
      <c r="B52" s="37">
        <v>47</v>
      </c>
      <c r="C52" s="38" t="s">
        <v>71</v>
      </c>
      <c r="D52" s="38" t="s">
        <v>47</v>
      </c>
      <c r="E52" s="39" t="s">
        <v>112</v>
      </c>
      <c r="F52" s="75"/>
      <c r="G52" s="76"/>
      <c r="H52" s="77"/>
      <c r="I52" s="70"/>
      <c r="J52" s="40">
        <v>38</v>
      </c>
      <c r="K52" s="41"/>
      <c r="L52" s="45" t="s">
        <v>28</v>
      </c>
      <c r="M52" s="46">
        <f t="shared" si="2"/>
        <v>0</v>
      </c>
      <c r="N52" s="44">
        <f t="shared" si="1"/>
        <v>0</v>
      </c>
      <c r="O52" s="5"/>
    </row>
    <row r="53" spans="1:15" s="3" customFormat="1" ht="24" customHeight="1" x14ac:dyDescent="0.25">
      <c r="A53" s="63"/>
      <c r="B53" s="39">
        <v>48</v>
      </c>
      <c r="C53" s="38" t="s">
        <v>61</v>
      </c>
      <c r="D53" s="38" t="s">
        <v>62</v>
      </c>
      <c r="E53" s="39" t="s">
        <v>112</v>
      </c>
      <c r="F53" s="75"/>
      <c r="G53" s="76"/>
      <c r="H53" s="77"/>
      <c r="I53" s="70"/>
      <c r="J53" s="40">
        <v>24</v>
      </c>
      <c r="K53" s="41"/>
      <c r="L53" s="45" t="s">
        <v>28</v>
      </c>
      <c r="M53" s="46">
        <f t="shared" si="2"/>
        <v>0</v>
      </c>
      <c r="N53" s="44">
        <f t="shared" si="1"/>
        <v>0</v>
      </c>
      <c r="O53" s="5"/>
    </row>
    <row r="54" spans="1:15" s="3" customFormat="1" ht="24" customHeight="1" x14ac:dyDescent="0.25">
      <c r="A54" s="63"/>
      <c r="B54" s="37">
        <v>49</v>
      </c>
      <c r="C54" s="38" t="s">
        <v>63</v>
      </c>
      <c r="D54" s="38" t="s">
        <v>62</v>
      </c>
      <c r="E54" s="39" t="s">
        <v>112</v>
      </c>
      <c r="F54" s="75"/>
      <c r="G54" s="76"/>
      <c r="H54" s="77"/>
      <c r="I54" s="70"/>
      <c r="J54" s="40">
        <v>16</v>
      </c>
      <c r="K54" s="41"/>
      <c r="L54" s="45" t="s">
        <v>28</v>
      </c>
      <c r="M54" s="46">
        <f t="shared" si="2"/>
        <v>0</v>
      </c>
      <c r="N54" s="44">
        <f t="shared" si="1"/>
        <v>0</v>
      </c>
      <c r="O54" s="5"/>
    </row>
    <row r="55" spans="1:15" s="3" customFormat="1" ht="24" customHeight="1" x14ac:dyDescent="0.25">
      <c r="A55" s="63"/>
      <c r="B55" s="39">
        <v>50</v>
      </c>
      <c r="C55" s="38" t="s">
        <v>72</v>
      </c>
      <c r="D55" s="38"/>
      <c r="E55" s="39" t="s">
        <v>112</v>
      </c>
      <c r="F55" s="75"/>
      <c r="G55" s="76"/>
      <c r="H55" s="77"/>
      <c r="I55" s="70"/>
      <c r="J55" s="40">
        <v>27</v>
      </c>
      <c r="K55" s="41"/>
      <c r="L55" s="45" t="s">
        <v>28</v>
      </c>
      <c r="M55" s="46">
        <f t="shared" si="2"/>
        <v>0</v>
      </c>
      <c r="N55" s="44">
        <f t="shared" si="1"/>
        <v>0</v>
      </c>
      <c r="O55" s="5"/>
    </row>
    <row r="56" spans="1:15" s="3" customFormat="1" ht="24" x14ac:dyDescent="0.25">
      <c r="A56" s="63"/>
      <c r="B56" s="37">
        <v>51</v>
      </c>
      <c r="C56" s="38" t="s">
        <v>73</v>
      </c>
      <c r="D56" s="38" t="s">
        <v>62</v>
      </c>
      <c r="E56" s="39" t="s">
        <v>112</v>
      </c>
      <c r="F56" s="75"/>
      <c r="G56" s="76"/>
      <c r="H56" s="77"/>
      <c r="I56" s="70"/>
      <c r="J56" s="40">
        <v>16</v>
      </c>
      <c r="K56" s="41"/>
      <c r="L56" s="45" t="s">
        <v>28</v>
      </c>
      <c r="M56" s="46">
        <f t="shared" si="2"/>
        <v>0</v>
      </c>
      <c r="N56" s="44">
        <f t="shared" si="1"/>
        <v>0</v>
      </c>
      <c r="O56" s="5"/>
    </row>
    <row r="57" spans="1:15" s="3" customFormat="1" ht="24" customHeight="1" x14ac:dyDescent="0.25">
      <c r="A57" s="63"/>
      <c r="B57" s="39">
        <v>52</v>
      </c>
      <c r="C57" s="38" t="s">
        <v>60</v>
      </c>
      <c r="D57" s="38" t="s">
        <v>40</v>
      </c>
      <c r="E57" s="39" t="s">
        <v>112</v>
      </c>
      <c r="F57" s="75"/>
      <c r="G57" s="76"/>
      <c r="H57" s="77"/>
      <c r="I57" s="70"/>
      <c r="J57" s="40">
        <v>16</v>
      </c>
      <c r="K57" s="41"/>
      <c r="L57" s="45" t="s">
        <v>28</v>
      </c>
      <c r="M57" s="46">
        <f t="shared" si="2"/>
        <v>0</v>
      </c>
      <c r="N57" s="44">
        <f t="shared" si="1"/>
        <v>0</v>
      </c>
      <c r="O57" s="5"/>
    </row>
    <row r="58" spans="1:15" s="3" customFormat="1" ht="12" x14ac:dyDescent="0.25">
      <c r="A58" s="63"/>
      <c r="B58" s="37">
        <v>53</v>
      </c>
      <c r="C58" s="47" t="s">
        <v>118</v>
      </c>
      <c r="D58" s="38" t="s">
        <v>41</v>
      </c>
      <c r="E58" s="39" t="s">
        <v>120</v>
      </c>
      <c r="F58" s="75"/>
      <c r="G58" s="76"/>
      <c r="H58" s="77"/>
      <c r="I58" s="70"/>
      <c r="J58" s="40">
        <v>73</v>
      </c>
      <c r="K58" s="41"/>
      <c r="L58" s="45" t="s">
        <v>28</v>
      </c>
      <c r="M58" s="46">
        <f t="shared" ref="M58:M59" si="3">K58*$E$73</f>
        <v>0</v>
      </c>
      <c r="N58" s="44">
        <f t="shared" si="1"/>
        <v>0</v>
      </c>
      <c r="O58" s="5"/>
    </row>
    <row r="59" spans="1:15" s="3" customFormat="1" ht="24" customHeight="1" x14ac:dyDescent="0.25">
      <c r="A59" s="63"/>
      <c r="B59" s="39">
        <v>54</v>
      </c>
      <c r="C59" s="38" t="s">
        <v>119</v>
      </c>
      <c r="D59" s="38" t="s">
        <v>41</v>
      </c>
      <c r="E59" s="39" t="s">
        <v>120</v>
      </c>
      <c r="F59" s="78"/>
      <c r="G59" s="79"/>
      <c r="H59" s="80"/>
      <c r="I59" s="70"/>
      <c r="J59" s="40">
        <v>122</v>
      </c>
      <c r="K59" s="41"/>
      <c r="L59" s="45" t="s">
        <v>28</v>
      </c>
      <c r="M59" s="46">
        <f t="shared" si="3"/>
        <v>0</v>
      </c>
      <c r="N59" s="44">
        <f t="shared" si="1"/>
        <v>0</v>
      </c>
      <c r="O59" s="5"/>
    </row>
    <row r="60" spans="1:15" s="3" customFormat="1" ht="24" customHeight="1" x14ac:dyDescent="0.25">
      <c r="A60" s="63"/>
      <c r="B60" s="37">
        <v>55</v>
      </c>
      <c r="C60" s="47" t="s">
        <v>30</v>
      </c>
      <c r="D60" s="38" t="s">
        <v>34</v>
      </c>
      <c r="E60" s="39" t="s">
        <v>112</v>
      </c>
      <c r="F60" s="48"/>
      <c r="G60" s="48"/>
      <c r="H60" s="48"/>
      <c r="I60" s="70"/>
      <c r="J60" s="40">
        <v>155</v>
      </c>
      <c r="K60" s="41"/>
      <c r="L60" s="45" t="s">
        <v>28</v>
      </c>
      <c r="M60" s="46">
        <f>K60*$E$73</f>
        <v>0</v>
      </c>
      <c r="N60" s="44">
        <f t="shared" si="1"/>
        <v>0</v>
      </c>
      <c r="O60" s="5"/>
    </row>
    <row r="61" spans="1:15" s="3" customFormat="1" ht="24" customHeight="1" x14ac:dyDescent="0.25">
      <c r="A61" s="63"/>
      <c r="B61" s="37">
        <v>55</v>
      </c>
      <c r="C61" s="47" t="s">
        <v>31</v>
      </c>
      <c r="D61" s="38" t="s">
        <v>36</v>
      </c>
      <c r="E61" s="39" t="s">
        <v>112</v>
      </c>
      <c r="F61" s="48"/>
      <c r="G61" s="48"/>
      <c r="H61" s="48"/>
      <c r="I61" s="70"/>
      <c r="J61" s="40">
        <v>375</v>
      </c>
      <c r="K61" s="41"/>
      <c r="L61" s="45" t="s">
        <v>28</v>
      </c>
      <c r="M61" s="46">
        <f>K61*$E$73</f>
        <v>0</v>
      </c>
      <c r="N61" s="44">
        <f t="shared" si="1"/>
        <v>0</v>
      </c>
      <c r="O61" s="5"/>
    </row>
    <row r="62" spans="1:15" s="3" customFormat="1" ht="24" customHeight="1" x14ac:dyDescent="0.25">
      <c r="A62" s="63"/>
      <c r="B62" s="37">
        <v>55</v>
      </c>
      <c r="C62" s="47" t="s">
        <v>32</v>
      </c>
      <c r="D62" s="38" t="s">
        <v>37</v>
      </c>
      <c r="E62" s="39" t="s">
        <v>112</v>
      </c>
      <c r="F62" s="48"/>
      <c r="G62" s="48"/>
      <c r="H62" s="48"/>
      <c r="I62" s="70"/>
      <c r="J62" s="40">
        <v>175</v>
      </c>
      <c r="K62" s="41"/>
      <c r="L62" s="45" t="s">
        <v>28</v>
      </c>
      <c r="M62" s="46">
        <f>K62*$E$73</f>
        <v>0</v>
      </c>
      <c r="N62" s="44">
        <f t="shared" si="1"/>
        <v>0</v>
      </c>
      <c r="O62" s="5"/>
    </row>
    <row r="63" spans="1:15" s="3" customFormat="1" ht="72" x14ac:dyDescent="0.25">
      <c r="A63" s="63"/>
      <c r="B63" s="39">
        <v>56</v>
      </c>
      <c r="C63" s="47" t="s">
        <v>38</v>
      </c>
      <c r="D63" s="38" t="s">
        <v>100</v>
      </c>
      <c r="E63" s="39" t="s">
        <v>112</v>
      </c>
      <c r="F63" s="48"/>
      <c r="G63" s="48"/>
      <c r="H63" s="48"/>
      <c r="I63" s="70"/>
      <c r="J63" s="40">
        <v>460</v>
      </c>
      <c r="K63" s="41"/>
      <c r="L63" s="45" t="s">
        <v>28</v>
      </c>
      <c r="M63" s="46">
        <f>K63*$E$73</f>
        <v>0</v>
      </c>
      <c r="N63" s="44">
        <f t="shared" si="1"/>
        <v>0</v>
      </c>
      <c r="O63" s="5"/>
    </row>
    <row r="64" spans="1:15" s="3" customFormat="1" ht="24" customHeight="1" x14ac:dyDescent="0.25">
      <c r="A64" s="63"/>
      <c r="B64" s="37">
        <v>57</v>
      </c>
      <c r="C64" s="38" t="s">
        <v>33</v>
      </c>
      <c r="D64" s="38" t="s">
        <v>35</v>
      </c>
      <c r="E64" s="39" t="s">
        <v>112</v>
      </c>
      <c r="F64" s="48"/>
      <c r="G64" s="48"/>
      <c r="H64" s="48"/>
      <c r="I64" s="71"/>
      <c r="J64" s="40">
        <v>111</v>
      </c>
      <c r="K64" s="41"/>
      <c r="L64" s="45" t="s">
        <v>28</v>
      </c>
      <c r="M64" s="46">
        <f>K64*$E$73</f>
        <v>0</v>
      </c>
      <c r="N64" s="44">
        <f t="shared" si="1"/>
        <v>0</v>
      </c>
      <c r="O64" s="5"/>
    </row>
    <row r="65" spans="2:15" s="3" customFormat="1" ht="34.799999999999997" customHeight="1" thickBot="1" x14ac:dyDescent="0.3">
      <c r="B65" s="49"/>
      <c r="C65" s="85" t="s">
        <v>55</v>
      </c>
      <c r="D65" s="86"/>
      <c r="E65" s="86"/>
      <c r="F65" s="86"/>
      <c r="G65" s="86"/>
      <c r="H65" s="86"/>
      <c r="I65" s="86"/>
      <c r="J65" s="86"/>
      <c r="K65" s="86"/>
      <c r="L65" s="89">
        <f>SUMPRODUCT(J6:J64,K6:K64)</f>
        <v>0</v>
      </c>
      <c r="M65" s="86"/>
      <c r="N65" s="50">
        <f>SUM(N6:N64)</f>
        <v>0</v>
      </c>
      <c r="O65" s="5"/>
    </row>
    <row r="66" spans="2:15" s="3" customFormat="1" ht="12" x14ac:dyDescent="0.2">
      <c r="B66" s="64" t="s">
        <v>57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6"/>
    </row>
    <row r="67" spans="2:15" s="6" customFormat="1" x14ac:dyDescent="0.2">
      <c r="C67" s="9"/>
      <c r="D67" s="12"/>
      <c r="I67" s="9"/>
    </row>
    <row r="68" spans="2:15" s="6" customFormat="1" ht="13.8" x14ac:dyDescent="0.3">
      <c r="B68" s="7" t="s">
        <v>8</v>
      </c>
      <c r="C68" s="10"/>
      <c r="D68" s="13"/>
      <c r="E68" s="7"/>
      <c r="F68" s="7"/>
      <c r="G68" s="7"/>
      <c r="H68" s="7"/>
      <c r="I68" s="10"/>
      <c r="J68" s="7"/>
    </row>
    <row r="69" spans="2:15" s="6" customFormat="1" ht="13.8" x14ac:dyDescent="0.3">
      <c r="B69" s="7" t="s">
        <v>9</v>
      </c>
      <c r="C69" s="10"/>
      <c r="D69" s="13"/>
      <c r="E69" s="7"/>
      <c r="F69" s="7"/>
      <c r="G69" s="7"/>
      <c r="H69" s="7"/>
      <c r="I69" s="10"/>
      <c r="J69" s="7"/>
    </row>
    <row r="70" spans="2:15" ht="13.8" x14ac:dyDescent="0.3">
      <c r="B70" s="7" t="s">
        <v>106</v>
      </c>
      <c r="C70" s="7"/>
    </row>
    <row r="71" spans="2:15" ht="14.4" customHeight="1" x14ac:dyDescent="0.3">
      <c r="B71" s="7" t="s">
        <v>105</v>
      </c>
      <c r="C71" s="7"/>
    </row>
    <row r="72" spans="2:15" ht="14.4" customHeight="1" x14ac:dyDescent="0.3">
      <c r="B72" s="7"/>
      <c r="C72" s="7"/>
    </row>
    <row r="73" spans="2:15" ht="13.8" customHeight="1" x14ac:dyDescent="0.2">
      <c r="B73" s="67" t="s">
        <v>113</v>
      </c>
      <c r="C73" s="68"/>
      <c r="D73" s="68"/>
      <c r="E73" s="32">
        <v>35.761499999999998</v>
      </c>
    </row>
    <row r="74" spans="2:15" ht="13.8" x14ac:dyDescent="0.2">
      <c r="B74" s="30"/>
      <c r="C74" s="30"/>
      <c r="D74" s="30"/>
      <c r="E74" s="31"/>
    </row>
    <row r="75" spans="2:15" x14ac:dyDescent="0.2">
      <c r="B75" s="28"/>
      <c r="C75" s="15"/>
      <c r="D75" s="16"/>
      <c r="E75" s="14"/>
      <c r="F75" s="14"/>
      <c r="G75" s="14"/>
      <c r="H75" s="14"/>
      <c r="I75" s="15"/>
      <c r="J75" s="14"/>
      <c r="K75" s="14"/>
      <c r="L75" s="14"/>
      <c r="M75" s="14"/>
      <c r="N75" s="17"/>
    </row>
    <row r="76" spans="2:15" x14ac:dyDescent="0.2">
      <c r="B76" s="29" t="s">
        <v>102</v>
      </c>
      <c r="N76" s="19"/>
    </row>
    <row r="77" spans="2:15" s="3" customFormat="1" x14ac:dyDescent="0.2">
      <c r="B77" s="29"/>
      <c r="C77" s="20"/>
      <c r="D77" s="21"/>
      <c r="I77" s="20"/>
      <c r="N77" s="22"/>
    </row>
    <row r="78" spans="2:15" x14ac:dyDescent="0.2">
      <c r="B78" s="18"/>
      <c r="N78" s="19"/>
    </row>
    <row r="79" spans="2:15" x14ac:dyDescent="0.2">
      <c r="B79" s="29"/>
      <c r="N79" s="19"/>
    </row>
    <row r="80" spans="2:15" x14ac:dyDescent="0.2">
      <c r="B80" s="29" t="s">
        <v>103</v>
      </c>
      <c r="N80" s="19"/>
    </row>
    <row r="81" spans="2:14" x14ac:dyDescent="0.2">
      <c r="B81" s="18"/>
      <c r="N81" s="19"/>
    </row>
    <row r="82" spans="2:14" x14ac:dyDescent="0.2">
      <c r="B82" s="29"/>
      <c r="N82" s="19"/>
    </row>
    <row r="83" spans="2:14" x14ac:dyDescent="0.2">
      <c r="B83" s="18"/>
      <c r="N83" s="19"/>
    </row>
    <row r="84" spans="2:14" x14ac:dyDescent="0.2">
      <c r="B84" s="29" t="s">
        <v>104</v>
      </c>
      <c r="N84" s="19"/>
    </row>
    <row r="85" spans="2:14" x14ac:dyDescent="0.2">
      <c r="B85" s="23"/>
      <c r="C85" s="25"/>
      <c r="D85" s="26"/>
      <c r="E85" s="24"/>
      <c r="F85" s="24"/>
      <c r="G85" s="24"/>
      <c r="H85" s="24"/>
      <c r="I85" s="25"/>
      <c r="J85" s="24"/>
      <c r="K85" s="24"/>
      <c r="L85" s="24"/>
      <c r="M85" s="24"/>
      <c r="N85" s="27"/>
    </row>
  </sheetData>
  <autoFilter ref="B5:N66" xr:uid="{3C2433A4-C1E6-4DAC-B6B1-9B9EA49D2730}"/>
  <mergeCells count="6">
    <mergeCell ref="A4:N4"/>
    <mergeCell ref="A6:A64"/>
    <mergeCell ref="B66:N66"/>
    <mergeCell ref="B73:D73"/>
    <mergeCell ref="I6:I64"/>
    <mergeCell ref="F6:H59"/>
  </mergeCells>
  <pageMargins left="0.31496062992125984" right="0.31496062992125984" top="0.35433070866141736" bottom="0.35433070866141736" header="0.31496062992125984" footer="0.31496062992125984"/>
  <pageSetup paperSize="9" scale="42" orientation="portrait" r:id="rId1"/>
  <headerFooter>
    <oddHeader>&amp;C&amp;"Calibri"&amp;12&amp;K27A03B Genel&amp;1#_x000D_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C03D-2A85-4F92-A0C3-4C48491C165A}">
  <sheetPr>
    <pageSetUpPr fitToPage="1"/>
  </sheetPr>
  <dimension ref="A2:O85"/>
  <sheetViews>
    <sheetView showGridLines="0" topLeftCell="A56" zoomScale="80" zoomScaleNormal="80" zoomScaleSheetLayoutView="90" workbookViewId="0">
      <selection activeCell="L65" sqref="L65"/>
    </sheetView>
  </sheetViews>
  <sheetFormatPr defaultColWidth="9.109375" defaultRowHeight="10.199999999999999" x14ac:dyDescent="0.2"/>
  <cols>
    <col min="1" max="1" width="9.109375" style="1"/>
    <col min="2" max="2" width="8.21875" style="1" customWidth="1"/>
    <col min="3" max="3" width="29.33203125" style="8" bestFit="1" customWidth="1"/>
    <col min="4" max="4" width="24.88671875" style="11" customWidth="1"/>
    <col min="5" max="5" width="16.44140625" style="1" customWidth="1"/>
    <col min="6" max="7" width="12.5546875" style="1" customWidth="1"/>
    <col min="8" max="8" width="13.44140625" style="1" customWidth="1"/>
    <col min="9" max="9" width="18.109375" style="8" bestFit="1" customWidth="1"/>
    <col min="10" max="10" width="6.33203125" style="1" bestFit="1" customWidth="1"/>
    <col min="11" max="11" width="11.77734375" style="1" bestFit="1" customWidth="1"/>
    <col min="12" max="12" width="20.109375" style="1" customWidth="1"/>
    <col min="13" max="13" width="11.77734375" style="1" customWidth="1"/>
    <col min="14" max="14" width="15.44140625" style="1" customWidth="1"/>
    <col min="15" max="16384" width="9.109375" style="1"/>
  </cols>
  <sheetData>
    <row r="2" spans="1:15" x14ac:dyDescent="0.2">
      <c r="B2" s="1" t="s">
        <v>101</v>
      </c>
      <c r="H2" s="2"/>
      <c r="I2" s="2"/>
    </row>
    <row r="3" spans="1:15" ht="10.8" thickBot="1" x14ac:dyDescent="0.25"/>
    <row r="4" spans="1:15" s="3" customFormat="1" ht="12.6" thickBot="1" x14ac:dyDescent="0.25">
      <c r="B4" s="81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5" s="4" customFormat="1" ht="72" x14ac:dyDescent="0.3">
      <c r="B5" s="33" t="s">
        <v>0</v>
      </c>
      <c r="C5" s="34" t="s">
        <v>1</v>
      </c>
      <c r="D5" s="34" t="s">
        <v>2</v>
      </c>
      <c r="E5" s="35" t="s">
        <v>3</v>
      </c>
      <c r="F5" s="36" t="s">
        <v>116</v>
      </c>
      <c r="G5" s="36" t="s">
        <v>117</v>
      </c>
      <c r="H5" s="36" t="s">
        <v>4</v>
      </c>
      <c r="I5" s="51" t="s">
        <v>5</v>
      </c>
      <c r="J5" s="36" t="s">
        <v>6</v>
      </c>
      <c r="K5" s="36" t="s">
        <v>19</v>
      </c>
      <c r="L5" s="36" t="s">
        <v>18</v>
      </c>
      <c r="M5" s="36" t="s">
        <v>114</v>
      </c>
      <c r="N5" s="36" t="s">
        <v>29</v>
      </c>
    </row>
    <row r="6" spans="1:15" s="3" customFormat="1" ht="36" x14ac:dyDescent="0.25">
      <c r="A6" s="84" t="s">
        <v>124</v>
      </c>
      <c r="B6" s="37">
        <v>1</v>
      </c>
      <c r="C6" s="38" t="s">
        <v>77</v>
      </c>
      <c r="D6" s="38" t="s">
        <v>41</v>
      </c>
      <c r="E6" s="39" t="s">
        <v>112</v>
      </c>
      <c r="F6" s="72" t="s">
        <v>115</v>
      </c>
      <c r="G6" s="73"/>
      <c r="H6" s="74"/>
      <c r="I6" s="69" t="s">
        <v>54</v>
      </c>
      <c r="J6" s="40">
        <v>450</v>
      </c>
      <c r="K6" s="41"/>
      <c r="L6" s="42" t="s">
        <v>28</v>
      </c>
      <c r="M6" s="43">
        <f>K6*$E$73</f>
        <v>0</v>
      </c>
      <c r="N6" s="44">
        <f>J6*M6</f>
        <v>0</v>
      </c>
      <c r="O6" s="5"/>
    </row>
    <row r="7" spans="1:15" s="3" customFormat="1" ht="36" x14ac:dyDescent="0.25">
      <c r="A7" s="84"/>
      <c r="B7" s="39">
        <v>2</v>
      </c>
      <c r="C7" s="38" t="s">
        <v>78</v>
      </c>
      <c r="D7" s="38" t="s">
        <v>41</v>
      </c>
      <c r="E7" s="39" t="s">
        <v>112</v>
      </c>
      <c r="F7" s="75"/>
      <c r="G7" s="76"/>
      <c r="H7" s="77"/>
      <c r="I7" s="70"/>
      <c r="J7" s="40">
        <v>100</v>
      </c>
      <c r="K7" s="41"/>
      <c r="L7" s="45" t="s">
        <v>28</v>
      </c>
      <c r="M7" s="46">
        <f t="shared" ref="M7:M37" si="0">K7*$E$73</f>
        <v>0</v>
      </c>
      <c r="N7" s="44">
        <f t="shared" ref="N7:N64" si="1">J7*M7</f>
        <v>0</v>
      </c>
      <c r="O7" s="5"/>
    </row>
    <row r="8" spans="1:15" s="3" customFormat="1" ht="24" customHeight="1" x14ac:dyDescent="0.25">
      <c r="A8" s="84"/>
      <c r="B8" s="37">
        <v>3</v>
      </c>
      <c r="C8" s="38" t="s">
        <v>79</v>
      </c>
      <c r="D8" s="38" t="s">
        <v>48</v>
      </c>
      <c r="E8" s="39" t="s">
        <v>112</v>
      </c>
      <c r="F8" s="75"/>
      <c r="G8" s="76"/>
      <c r="H8" s="77"/>
      <c r="I8" s="70"/>
      <c r="J8" s="40">
        <v>170</v>
      </c>
      <c r="K8" s="41"/>
      <c r="L8" s="45" t="s">
        <v>28</v>
      </c>
      <c r="M8" s="46">
        <f t="shared" si="0"/>
        <v>0</v>
      </c>
      <c r="N8" s="44">
        <f t="shared" si="1"/>
        <v>0</v>
      </c>
      <c r="O8" s="5"/>
    </row>
    <row r="9" spans="1:15" s="3" customFormat="1" ht="24" customHeight="1" x14ac:dyDescent="0.25">
      <c r="A9" s="84"/>
      <c r="B9" s="39">
        <v>4</v>
      </c>
      <c r="C9" s="38" t="s">
        <v>80</v>
      </c>
      <c r="D9" s="38" t="s">
        <v>48</v>
      </c>
      <c r="E9" s="39" t="s">
        <v>112</v>
      </c>
      <c r="F9" s="75"/>
      <c r="G9" s="76"/>
      <c r="H9" s="77"/>
      <c r="I9" s="70"/>
      <c r="J9" s="40">
        <v>140</v>
      </c>
      <c r="K9" s="41"/>
      <c r="L9" s="45" t="s">
        <v>28</v>
      </c>
      <c r="M9" s="46">
        <f t="shared" si="0"/>
        <v>0</v>
      </c>
      <c r="N9" s="44">
        <f t="shared" si="1"/>
        <v>0</v>
      </c>
      <c r="O9" s="5"/>
    </row>
    <row r="10" spans="1:15" s="3" customFormat="1" ht="24" customHeight="1" x14ac:dyDescent="0.25">
      <c r="A10" s="84"/>
      <c r="B10" s="37">
        <v>5</v>
      </c>
      <c r="C10" s="38" t="s">
        <v>81</v>
      </c>
      <c r="D10" s="38" t="s">
        <v>48</v>
      </c>
      <c r="E10" s="39" t="s">
        <v>112</v>
      </c>
      <c r="F10" s="75"/>
      <c r="G10" s="76"/>
      <c r="H10" s="77"/>
      <c r="I10" s="70"/>
      <c r="J10" s="40">
        <v>141</v>
      </c>
      <c r="K10" s="41"/>
      <c r="L10" s="45" t="s">
        <v>28</v>
      </c>
      <c r="M10" s="46">
        <f t="shared" si="0"/>
        <v>0</v>
      </c>
      <c r="N10" s="44">
        <f t="shared" si="1"/>
        <v>0</v>
      </c>
      <c r="O10" s="5"/>
    </row>
    <row r="11" spans="1:15" s="3" customFormat="1" ht="24" x14ac:dyDescent="0.25">
      <c r="A11" s="84"/>
      <c r="B11" s="39">
        <v>6</v>
      </c>
      <c r="C11" s="87" t="s">
        <v>10</v>
      </c>
      <c r="D11" s="38" t="s">
        <v>43</v>
      </c>
      <c r="E11" s="39" t="s">
        <v>112</v>
      </c>
      <c r="F11" s="75"/>
      <c r="G11" s="76"/>
      <c r="H11" s="77"/>
      <c r="I11" s="70"/>
      <c r="J11" s="40">
        <v>57</v>
      </c>
      <c r="K11" s="41"/>
      <c r="L11" s="45" t="s">
        <v>28</v>
      </c>
      <c r="M11" s="46">
        <f t="shared" si="0"/>
        <v>0</v>
      </c>
      <c r="N11" s="44">
        <f t="shared" si="1"/>
        <v>0</v>
      </c>
      <c r="O11" s="5"/>
    </row>
    <row r="12" spans="1:15" s="3" customFormat="1" ht="24" customHeight="1" x14ac:dyDescent="0.25">
      <c r="A12" s="84"/>
      <c r="B12" s="37">
        <v>7</v>
      </c>
      <c r="C12" s="38" t="s">
        <v>13</v>
      </c>
      <c r="D12" s="38" t="s">
        <v>43</v>
      </c>
      <c r="E12" s="39" t="s">
        <v>112</v>
      </c>
      <c r="F12" s="75"/>
      <c r="G12" s="76"/>
      <c r="H12" s="77"/>
      <c r="I12" s="70"/>
      <c r="J12" s="40">
        <v>11</v>
      </c>
      <c r="K12" s="41"/>
      <c r="L12" s="45" t="s">
        <v>28</v>
      </c>
      <c r="M12" s="46">
        <f t="shared" si="0"/>
        <v>0</v>
      </c>
      <c r="N12" s="44">
        <f t="shared" si="1"/>
        <v>0</v>
      </c>
      <c r="O12" s="5"/>
    </row>
    <row r="13" spans="1:15" s="3" customFormat="1" ht="24" customHeight="1" x14ac:dyDescent="0.25">
      <c r="A13" s="84"/>
      <c r="B13" s="39">
        <v>8</v>
      </c>
      <c r="C13" s="38" t="s">
        <v>82</v>
      </c>
      <c r="D13" s="38" t="s">
        <v>49</v>
      </c>
      <c r="E13" s="39" t="s">
        <v>112</v>
      </c>
      <c r="F13" s="75"/>
      <c r="G13" s="76"/>
      <c r="H13" s="77"/>
      <c r="I13" s="70"/>
      <c r="J13" s="40">
        <v>0</v>
      </c>
      <c r="K13" s="41"/>
      <c r="L13" s="45" t="s">
        <v>28</v>
      </c>
      <c r="M13" s="46">
        <f t="shared" si="0"/>
        <v>0</v>
      </c>
      <c r="N13" s="44">
        <f t="shared" si="1"/>
        <v>0</v>
      </c>
      <c r="O13" s="5"/>
    </row>
    <row r="14" spans="1:15" s="3" customFormat="1" ht="24" customHeight="1" x14ac:dyDescent="0.25">
      <c r="A14" s="84"/>
      <c r="B14" s="37">
        <v>9</v>
      </c>
      <c r="C14" s="38" t="s">
        <v>83</v>
      </c>
      <c r="D14" s="38" t="s">
        <v>74</v>
      </c>
      <c r="E14" s="39" t="s">
        <v>112</v>
      </c>
      <c r="F14" s="75"/>
      <c r="G14" s="76"/>
      <c r="H14" s="77"/>
      <c r="I14" s="70"/>
      <c r="J14" s="40">
        <v>0</v>
      </c>
      <c r="K14" s="41"/>
      <c r="L14" s="45" t="s">
        <v>28</v>
      </c>
      <c r="M14" s="46">
        <f t="shared" si="0"/>
        <v>0</v>
      </c>
      <c r="N14" s="44">
        <f t="shared" si="1"/>
        <v>0</v>
      </c>
      <c r="O14" s="5"/>
    </row>
    <row r="15" spans="1:15" s="3" customFormat="1" ht="24" x14ac:dyDescent="0.25">
      <c r="A15" s="84"/>
      <c r="B15" s="39">
        <v>10</v>
      </c>
      <c r="C15" s="38" t="s">
        <v>14</v>
      </c>
      <c r="D15" s="38" t="s">
        <v>50</v>
      </c>
      <c r="E15" s="39" t="s">
        <v>112</v>
      </c>
      <c r="F15" s="75"/>
      <c r="G15" s="76"/>
      <c r="H15" s="77"/>
      <c r="I15" s="70"/>
      <c r="J15" s="40">
        <v>160</v>
      </c>
      <c r="K15" s="41"/>
      <c r="L15" s="45" t="s">
        <v>28</v>
      </c>
      <c r="M15" s="46">
        <f t="shared" si="0"/>
        <v>0</v>
      </c>
      <c r="N15" s="44">
        <f t="shared" si="1"/>
        <v>0</v>
      </c>
      <c r="O15" s="5"/>
    </row>
    <row r="16" spans="1:15" s="3" customFormat="1" ht="24" customHeight="1" x14ac:dyDescent="0.25">
      <c r="A16" s="84"/>
      <c r="B16" s="37">
        <v>11</v>
      </c>
      <c r="C16" s="38" t="s">
        <v>15</v>
      </c>
      <c r="D16" s="38" t="s">
        <v>51</v>
      </c>
      <c r="E16" s="39" t="s">
        <v>112</v>
      </c>
      <c r="F16" s="75"/>
      <c r="G16" s="76"/>
      <c r="H16" s="77"/>
      <c r="I16" s="70"/>
      <c r="J16" s="40">
        <v>378</v>
      </c>
      <c r="K16" s="41"/>
      <c r="L16" s="45" t="s">
        <v>28</v>
      </c>
      <c r="M16" s="46">
        <f t="shared" si="0"/>
        <v>0</v>
      </c>
      <c r="N16" s="44">
        <f t="shared" si="1"/>
        <v>0</v>
      </c>
      <c r="O16" s="5"/>
    </row>
    <row r="17" spans="1:15" s="3" customFormat="1" ht="24" customHeight="1" x14ac:dyDescent="0.25">
      <c r="A17" s="84"/>
      <c r="B17" s="39">
        <v>12</v>
      </c>
      <c r="C17" s="38" t="s">
        <v>16</v>
      </c>
      <c r="D17" s="38" t="s">
        <v>52</v>
      </c>
      <c r="E17" s="39" t="s">
        <v>112</v>
      </c>
      <c r="F17" s="75"/>
      <c r="G17" s="76"/>
      <c r="H17" s="77"/>
      <c r="I17" s="70"/>
      <c r="J17" s="40">
        <v>170</v>
      </c>
      <c r="K17" s="41"/>
      <c r="L17" s="45" t="s">
        <v>28</v>
      </c>
      <c r="M17" s="46">
        <f t="shared" si="0"/>
        <v>0</v>
      </c>
      <c r="N17" s="44">
        <f t="shared" si="1"/>
        <v>0</v>
      </c>
      <c r="O17" s="5"/>
    </row>
    <row r="18" spans="1:15" s="3" customFormat="1" ht="24" x14ac:dyDescent="0.25">
      <c r="A18" s="84"/>
      <c r="B18" s="37">
        <v>13</v>
      </c>
      <c r="C18" s="38" t="s">
        <v>26</v>
      </c>
      <c r="D18" s="38" t="s">
        <v>41</v>
      </c>
      <c r="E18" s="39" t="s">
        <v>112</v>
      </c>
      <c r="F18" s="75"/>
      <c r="G18" s="76"/>
      <c r="H18" s="77"/>
      <c r="I18" s="70"/>
      <c r="J18" s="40">
        <v>68</v>
      </c>
      <c r="K18" s="41"/>
      <c r="L18" s="45" t="s">
        <v>28</v>
      </c>
      <c r="M18" s="46">
        <f t="shared" si="0"/>
        <v>0</v>
      </c>
      <c r="N18" s="44">
        <f t="shared" si="1"/>
        <v>0</v>
      </c>
      <c r="O18" s="5"/>
    </row>
    <row r="19" spans="1:15" s="3" customFormat="1" ht="36" x14ac:dyDescent="0.25">
      <c r="A19" s="84"/>
      <c r="B19" s="39">
        <v>14</v>
      </c>
      <c r="C19" s="38" t="s">
        <v>27</v>
      </c>
      <c r="D19" s="38" t="s">
        <v>41</v>
      </c>
      <c r="E19" s="39" t="s">
        <v>112</v>
      </c>
      <c r="F19" s="75"/>
      <c r="G19" s="76"/>
      <c r="H19" s="77"/>
      <c r="I19" s="70"/>
      <c r="J19" s="40">
        <v>45</v>
      </c>
      <c r="K19" s="41"/>
      <c r="L19" s="45" t="s">
        <v>28</v>
      </c>
      <c r="M19" s="46">
        <f t="shared" si="0"/>
        <v>0</v>
      </c>
      <c r="N19" s="44">
        <f t="shared" si="1"/>
        <v>0</v>
      </c>
      <c r="O19" s="5"/>
    </row>
    <row r="20" spans="1:15" s="3" customFormat="1" ht="24" x14ac:dyDescent="0.25">
      <c r="A20" s="84"/>
      <c r="B20" s="37">
        <v>15</v>
      </c>
      <c r="C20" s="38" t="s">
        <v>107</v>
      </c>
      <c r="D20" s="38" t="s">
        <v>75</v>
      </c>
      <c r="E20" s="39" t="s">
        <v>76</v>
      </c>
      <c r="F20" s="75"/>
      <c r="G20" s="76"/>
      <c r="H20" s="77"/>
      <c r="I20" s="70"/>
      <c r="J20" s="40">
        <v>0</v>
      </c>
      <c r="K20" s="41"/>
      <c r="L20" s="45" t="s">
        <v>28</v>
      </c>
      <c r="M20" s="46">
        <f t="shared" si="0"/>
        <v>0</v>
      </c>
      <c r="N20" s="44">
        <f t="shared" si="1"/>
        <v>0</v>
      </c>
      <c r="O20" s="5"/>
    </row>
    <row r="21" spans="1:15" s="3" customFormat="1" ht="24" customHeight="1" x14ac:dyDescent="0.25">
      <c r="A21" s="84"/>
      <c r="B21" s="39">
        <v>16</v>
      </c>
      <c r="C21" s="38" t="s">
        <v>24</v>
      </c>
      <c r="D21" s="38" t="s">
        <v>44</v>
      </c>
      <c r="E21" s="39" t="s">
        <v>112</v>
      </c>
      <c r="F21" s="75"/>
      <c r="G21" s="76"/>
      <c r="H21" s="77"/>
      <c r="I21" s="70"/>
      <c r="J21" s="40">
        <v>68</v>
      </c>
      <c r="K21" s="41"/>
      <c r="L21" s="45" t="s">
        <v>28</v>
      </c>
      <c r="M21" s="46">
        <f t="shared" si="0"/>
        <v>0</v>
      </c>
      <c r="N21" s="44">
        <f t="shared" si="1"/>
        <v>0</v>
      </c>
      <c r="O21" s="5"/>
    </row>
    <row r="22" spans="1:15" s="3" customFormat="1" ht="24" x14ac:dyDescent="0.25">
      <c r="A22" s="84"/>
      <c r="B22" s="37">
        <v>17</v>
      </c>
      <c r="C22" s="38" t="s">
        <v>20</v>
      </c>
      <c r="D22" s="38" t="s">
        <v>53</v>
      </c>
      <c r="E22" s="39" t="s">
        <v>112</v>
      </c>
      <c r="F22" s="75"/>
      <c r="G22" s="76"/>
      <c r="H22" s="77"/>
      <c r="I22" s="70"/>
      <c r="J22" s="40">
        <v>280</v>
      </c>
      <c r="K22" s="41"/>
      <c r="L22" s="45" t="s">
        <v>28</v>
      </c>
      <c r="M22" s="46">
        <f t="shared" si="0"/>
        <v>0</v>
      </c>
      <c r="N22" s="44">
        <f t="shared" si="1"/>
        <v>0</v>
      </c>
      <c r="O22" s="5"/>
    </row>
    <row r="23" spans="1:15" s="3" customFormat="1" ht="24" x14ac:dyDescent="0.25">
      <c r="A23" s="84"/>
      <c r="B23" s="39">
        <v>18</v>
      </c>
      <c r="C23" s="38" t="s">
        <v>21</v>
      </c>
      <c r="D23" s="38" t="s">
        <v>45</v>
      </c>
      <c r="E23" s="39" t="s">
        <v>112</v>
      </c>
      <c r="F23" s="75"/>
      <c r="G23" s="76"/>
      <c r="H23" s="77"/>
      <c r="I23" s="70"/>
      <c r="J23" s="40">
        <v>45</v>
      </c>
      <c r="K23" s="41"/>
      <c r="L23" s="45" t="s">
        <v>28</v>
      </c>
      <c r="M23" s="46">
        <f t="shared" si="0"/>
        <v>0</v>
      </c>
      <c r="N23" s="44">
        <f t="shared" si="1"/>
        <v>0</v>
      </c>
      <c r="O23" s="5"/>
    </row>
    <row r="24" spans="1:15" s="3" customFormat="1" ht="24" x14ac:dyDescent="0.25">
      <c r="A24" s="84"/>
      <c r="B24" s="37">
        <v>19</v>
      </c>
      <c r="C24" s="38" t="s">
        <v>22</v>
      </c>
      <c r="D24" s="38" t="s">
        <v>45</v>
      </c>
      <c r="E24" s="39" t="s">
        <v>112</v>
      </c>
      <c r="F24" s="75"/>
      <c r="G24" s="76"/>
      <c r="H24" s="77"/>
      <c r="I24" s="70"/>
      <c r="J24" s="40">
        <v>40</v>
      </c>
      <c r="K24" s="41"/>
      <c r="L24" s="45" t="s">
        <v>28</v>
      </c>
      <c r="M24" s="46">
        <f t="shared" si="0"/>
        <v>0</v>
      </c>
      <c r="N24" s="44">
        <f t="shared" si="1"/>
        <v>0</v>
      </c>
      <c r="O24" s="5"/>
    </row>
    <row r="25" spans="1:15" s="3" customFormat="1" ht="24" x14ac:dyDescent="0.25">
      <c r="A25" s="84"/>
      <c r="B25" s="39">
        <v>20</v>
      </c>
      <c r="C25" s="38" t="s">
        <v>17</v>
      </c>
      <c r="D25" s="38" t="s">
        <v>45</v>
      </c>
      <c r="E25" s="39" t="s">
        <v>112</v>
      </c>
      <c r="F25" s="75"/>
      <c r="G25" s="76"/>
      <c r="H25" s="77"/>
      <c r="I25" s="70"/>
      <c r="J25" s="40">
        <v>85</v>
      </c>
      <c r="K25" s="41"/>
      <c r="L25" s="45" t="s">
        <v>28</v>
      </c>
      <c r="M25" s="46">
        <f t="shared" si="0"/>
        <v>0</v>
      </c>
      <c r="N25" s="44">
        <f t="shared" si="1"/>
        <v>0</v>
      </c>
      <c r="O25" s="5"/>
    </row>
    <row r="26" spans="1:15" s="3" customFormat="1" ht="24" customHeight="1" x14ac:dyDescent="0.25">
      <c r="A26" s="84"/>
      <c r="B26" s="37">
        <v>21</v>
      </c>
      <c r="C26" s="38" t="s">
        <v>23</v>
      </c>
      <c r="D26" s="38" t="s">
        <v>46</v>
      </c>
      <c r="E26" s="39" t="s">
        <v>112</v>
      </c>
      <c r="F26" s="75"/>
      <c r="G26" s="76"/>
      <c r="H26" s="77"/>
      <c r="I26" s="70"/>
      <c r="J26" s="40">
        <v>68</v>
      </c>
      <c r="K26" s="41"/>
      <c r="L26" s="45" t="s">
        <v>28</v>
      </c>
      <c r="M26" s="46">
        <f t="shared" si="0"/>
        <v>0</v>
      </c>
      <c r="N26" s="44">
        <f t="shared" si="1"/>
        <v>0</v>
      </c>
      <c r="O26" s="5"/>
    </row>
    <row r="27" spans="1:15" s="3" customFormat="1" ht="24" x14ac:dyDescent="0.25">
      <c r="A27" s="84"/>
      <c r="B27" s="39">
        <v>22</v>
      </c>
      <c r="C27" s="38" t="s">
        <v>108</v>
      </c>
      <c r="D27" s="38" t="s">
        <v>42</v>
      </c>
      <c r="E27" s="39" t="s">
        <v>112</v>
      </c>
      <c r="F27" s="75"/>
      <c r="G27" s="76"/>
      <c r="H27" s="77"/>
      <c r="I27" s="70"/>
      <c r="J27" s="40">
        <v>5</v>
      </c>
      <c r="K27" s="41"/>
      <c r="L27" s="45" t="s">
        <v>28</v>
      </c>
      <c r="M27" s="46">
        <f t="shared" si="0"/>
        <v>0</v>
      </c>
      <c r="N27" s="44">
        <f t="shared" si="1"/>
        <v>0</v>
      </c>
      <c r="O27" s="5"/>
    </row>
    <row r="28" spans="1:15" s="3" customFormat="1" ht="24" x14ac:dyDescent="0.25">
      <c r="A28" s="84"/>
      <c r="B28" s="37">
        <v>23</v>
      </c>
      <c r="C28" s="38" t="s">
        <v>25</v>
      </c>
      <c r="D28" s="38" t="s">
        <v>47</v>
      </c>
      <c r="E28" s="39" t="s">
        <v>112</v>
      </c>
      <c r="F28" s="75"/>
      <c r="G28" s="76"/>
      <c r="H28" s="77"/>
      <c r="I28" s="70"/>
      <c r="J28" s="40">
        <v>40</v>
      </c>
      <c r="K28" s="41"/>
      <c r="L28" s="45" t="s">
        <v>28</v>
      </c>
      <c r="M28" s="46">
        <f t="shared" si="0"/>
        <v>0</v>
      </c>
      <c r="N28" s="44">
        <f t="shared" si="1"/>
        <v>0</v>
      </c>
      <c r="O28" s="5"/>
    </row>
    <row r="29" spans="1:15" s="3" customFormat="1" ht="24" customHeight="1" x14ac:dyDescent="0.25">
      <c r="A29" s="84"/>
      <c r="B29" s="39">
        <v>24</v>
      </c>
      <c r="C29" s="38" t="s">
        <v>84</v>
      </c>
      <c r="D29" s="38" t="s">
        <v>64</v>
      </c>
      <c r="E29" s="39" t="s">
        <v>112</v>
      </c>
      <c r="F29" s="75"/>
      <c r="G29" s="76"/>
      <c r="H29" s="77"/>
      <c r="I29" s="70"/>
      <c r="J29" s="40">
        <v>36</v>
      </c>
      <c r="K29" s="41"/>
      <c r="L29" s="45" t="s">
        <v>28</v>
      </c>
      <c r="M29" s="46">
        <f t="shared" si="0"/>
        <v>0</v>
      </c>
      <c r="N29" s="44">
        <f t="shared" si="1"/>
        <v>0</v>
      </c>
      <c r="O29" s="5"/>
    </row>
    <row r="30" spans="1:15" s="3" customFormat="1" ht="24" customHeight="1" x14ac:dyDescent="0.25">
      <c r="A30" s="84"/>
      <c r="B30" s="37">
        <v>25</v>
      </c>
      <c r="C30" s="38" t="s">
        <v>85</v>
      </c>
      <c r="D30" s="38" t="s">
        <v>65</v>
      </c>
      <c r="E30" s="39" t="s">
        <v>112</v>
      </c>
      <c r="F30" s="75"/>
      <c r="G30" s="76"/>
      <c r="H30" s="77"/>
      <c r="I30" s="70"/>
      <c r="J30" s="40">
        <v>26</v>
      </c>
      <c r="K30" s="41"/>
      <c r="L30" s="45" t="s">
        <v>28</v>
      </c>
      <c r="M30" s="46">
        <f t="shared" si="0"/>
        <v>0</v>
      </c>
      <c r="N30" s="44">
        <f t="shared" si="1"/>
        <v>0</v>
      </c>
      <c r="O30" s="5"/>
    </row>
    <row r="31" spans="1:15" s="3" customFormat="1" ht="24" customHeight="1" x14ac:dyDescent="0.25">
      <c r="A31" s="84"/>
      <c r="B31" s="39">
        <v>26</v>
      </c>
      <c r="C31" s="47" t="s">
        <v>86</v>
      </c>
      <c r="D31" s="38" t="s">
        <v>64</v>
      </c>
      <c r="E31" s="39" t="s">
        <v>112</v>
      </c>
      <c r="F31" s="75"/>
      <c r="G31" s="76"/>
      <c r="H31" s="77"/>
      <c r="I31" s="70"/>
      <c r="J31" s="40">
        <v>27</v>
      </c>
      <c r="K31" s="41"/>
      <c r="L31" s="45" t="s">
        <v>28</v>
      </c>
      <c r="M31" s="46">
        <f t="shared" si="0"/>
        <v>0</v>
      </c>
      <c r="N31" s="44">
        <f t="shared" si="1"/>
        <v>0</v>
      </c>
      <c r="O31" s="5"/>
    </row>
    <row r="32" spans="1:15" s="3" customFormat="1" ht="24" x14ac:dyDescent="0.25">
      <c r="A32" s="84"/>
      <c r="B32" s="37">
        <v>27</v>
      </c>
      <c r="C32" s="47" t="s">
        <v>87</v>
      </c>
      <c r="D32" s="38" t="s">
        <v>66</v>
      </c>
      <c r="E32" s="39" t="s">
        <v>112</v>
      </c>
      <c r="F32" s="75"/>
      <c r="G32" s="76"/>
      <c r="H32" s="77"/>
      <c r="I32" s="70"/>
      <c r="J32" s="40">
        <v>24</v>
      </c>
      <c r="K32" s="41"/>
      <c r="L32" s="45" t="s">
        <v>28</v>
      </c>
      <c r="M32" s="46">
        <f t="shared" si="0"/>
        <v>0</v>
      </c>
      <c r="N32" s="44">
        <f t="shared" si="1"/>
        <v>0</v>
      </c>
      <c r="O32" s="5"/>
    </row>
    <row r="33" spans="1:15" s="3" customFormat="1" ht="24" customHeight="1" x14ac:dyDescent="0.25">
      <c r="A33" s="84"/>
      <c r="B33" s="39">
        <v>28</v>
      </c>
      <c r="C33" s="47" t="s">
        <v>109</v>
      </c>
      <c r="D33" s="38" t="s">
        <v>40</v>
      </c>
      <c r="E33" s="39" t="s">
        <v>112</v>
      </c>
      <c r="F33" s="75"/>
      <c r="G33" s="76"/>
      <c r="H33" s="77"/>
      <c r="I33" s="70"/>
      <c r="J33" s="40">
        <v>24</v>
      </c>
      <c r="K33" s="41"/>
      <c r="L33" s="45" t="s">
        <v>28</v>
      </c>
      <c r="M33" s="46">
        <f t="shared" si="0"/>
        <v>0</v>
      </c>
      <c r="N33" s="44">
        <f t="shared" si="1"/>
        <v>0</v>
      </c>
      <c r="O33" s="5"/>
    </row>
    <row r="34" spans="1:15" s="3" customFormat="1" ht="24" x14ac:dyDescent="0.25">
      <c r="A34" s="84"/>
      <c r="B34" s="37">
        <v>29</v>
      </c>
      <c r="C34" s="47" t="s">
        <v>110</v>
      </c>
      <c r="D34" s="38" t="s">
        <v>45</v>
      </c>
      <c r="E34" s="39" t="s">
        <v>112</v>
      </c>
      <c r="F34" s="75"/>
      <c r="G34" s="76"/>
      <c r="H34" s="77"/>
      <c r="I34" s="70"/>
      <c r="J34" s="40">
        <v>45</v>
      </c>
      <c r="K34" s="41"/>
      <c r="L34" s="45" t="s">
        <v>28</v>
      </c>
      <c r="M34" s="46">
        <f t="shared" si="0"/>
        <v>0</v>
      </c>
      <c r="N34" s="44">
        <f t="shared" si="1"/>
        <v>0</v>
      </c>
      <c r="O34" s="5"/>
    </row>
    <row r="35" spans="1:15" s="3" customFormat="1" ht="24" x14ac:dyDescent="0.25">
      <c r="A35" s="84"/>
      <c r="B35" s="39">
        <v>30</v>
      </c>
      <c r="C35" s="38" t="s">
        <v>111</v>
      </c>
      <c r="D35" s="38" t="s">
        <v>45</v>
      </c>
      <c r="E35" s="39" t="s">
        <v>112</v>
      </c>
      <c r="F35" s="75"/>
      <c r="G35" s="76"/>
      <c r="H35" s="77"/>
      <c r="I35" s="70"/>
      <c r="J35" s="40">
        <v>40</v>
      </c>
      <c r="K35" s="41"/>
      <c r="L35" s="45" t="s">
        <v>28</v>
      </c>
      <c r="M35" s="46">
        <f t="shared" si="0"/>
        <v>0</v>
      </c>
      <c r="N35" s="44">
        <f t="shared" si="1"/>
        <v>0</v>
      </c>
      <c r="O35" s="5"/>
    </row>
    <row r="36" spans="1:15" s="3" customFormat="1" ht="24" customHeight="1" x14ac:dyDescent="0.25">
      <c r="A36" s="84"/>
      <c r="B36" s="37">
        <v>31</v>
      </c>
      <c r="C36" s="38" t="s">
        <v>11</v>
      </c>
      <c r="D36" s="38" t="s">
        <v>43</v>
      </c>
      <c r="E36" s="39" t="s">
        <v>112</v>
      </c>
      <c r="F36" s="75"/>
      <c r="G36" s="76"/>
      <c r="H36" s="77"/>
      <c r="I36" s="70"/>
      <c r="J36" s="40">
        <v>57</v>
      </c>
      <c r="K36" s="41"/>
      <c r="L36" s="45" t="s">
        <v>28</v>
      </c>
      <c r="M36" s="46">
        <f t="shared" si="0"/>
        <v>0</v>
      </c>
      <c r="N36" s="44">
        <f t="shared" si="1"/>
        <v>0</v>
      </c>
      <c r="O36" s="5"/>
    </row>
    <row r="37" spans="1:15" s="3" customFormat="1" ht="24" customHeight="1" x14ac:dyDescent="0.25">
      <c r="A37" s="84"/>
      <c r="B37" s="39">
        <v>32</v>
      </c>
      <c r="C37" s="38" t="s">
        <v>12</v>
      </c>
      <c r="D37" s="38" t="s">
        <v>43</v>
      </c>
      <c r="E37" s="39" t="s">
        <v>112</v>
      </c>
      <c r="F37" s="75"/>
      <c r="G37" s="76"/>
      <c r="H37" s="77"/>
      <c r="I37" s="70"/>
      <c r="J37" s="40">
        <v>11</v>
      </c>
      <c r="K37" s="41"/>
      <c r="L37" s="45" t="s">
        <v>28</v>
      </c>
      <c r="M37" s="46">
        <f t="shared" si="0"/>
        <v>0</v>
      </c>
      <c r="N37" s="44">
        <f t="shared" si="1"/>
        <v>0</v>
      </c>
      <c r="O37" s="5"/>
    </row>
    <row r="38" spans="1:15" s="3" customFormat="1" ht="24" customHeight="1" x14ac:dyDescent="0.25">
      <c r="A38" s="84"/>
      <c r="B38" s="37">
        <v>33</v>
      </c>
      <c r="C38" s="38" t="s">
        <v>67</v>
      </c>
      <c r="D38" s="38" t="s">
        <v>74</v>
      </c>
      <c r="E38" s="39" t="s">
        <v>112</v>
      </c>
      <c r="F38" s="75"/>
      <c r="G38" s="76"/>
      <c r="H38" s="77"/>
      <c r="I38" s="70"/>
      <c r="J38" s="40">
        <v>0</v>
      </c>
      <c r="K38" s="41"/>
      <c r="L38" s="45" t="s">
        <v>28</v>
      </c>
      <c r="M38" s="46">
        <f t="shared" ref="M38:M57" si="2">K38*$E$73</f>
        <v>0</v>
      </c>
      <c r="N38" s="44">
        <f t="shared" si="1"/>
        <v>0</v>
      </c>
      <c r="O38" s="5"/>
    </row>
    <row r="39" spans="1:15" s="3" customFormat="1" ht="24" customHeight="1" x14ac:dyDescent="0.25">
      <c r="A39" s="84"/>
      <c r="B39" s="39">
        <v>34</v>
      </c>
      <c r="C39" s="38" t="s">
        <v>68</v>
      </c>
      <c r="D39" s="38" t="s">
        <v>75</v>
      </c>
      <c r="E39" s="39" t="s">
        <v>76</v>
      </c>
      <c r="F39" s="75"/>
      <c r="G39" s="76"/>
      <c r="H39" s="77"/>
      <c r="I39" s="70"/>
      <c r="J39" s="40">
        <v>0</v>
      </c>
      <c r="K39" s="41"/>
      <c r="L39" s="45" t="s">
        <v>28</v>
      </c>
      <c r="M39" s="46">
        <f t="shared" si="2"/>
        <v>0</v>
      </c>
      <c r="N39" s="44">
        <f t="shared" si="1"/>
        <v>0</v>
      </c>
      <c r="O39" s="5"/>
    </row>
    <row r="40" spans="1:15" s="3" customFormat="1" ht="24" customHeight="1" x14ac:dyDescent="0.25">
      <c r="A40" s="84"/>
      <c r="B40" s="37">
        <v>35</v>
      </c>
      <c r="C40" s="38" t="s">
        <v>69</v>
      </c>
      <c r="D40" s="38" t="s">
        <v>75</v>
      </c>
      <c r="E40" s="39" t="s">
        <v>76</v>
      </c>
      <c r="F40" s="75"/>
      <c r="G40" s="76"/>
      <c r="H40" s="77"/>
      <c r="I40" s="70"/>
      <c r="J40" s="40">
        <v>0</v>
      </c>
      <c r="K40" s="41"/>
      <c r="L40" s="45" t="s">
        <v>28</v>
      </c>
      <c r="M40" s="46">
        <f t="shared" si="2"/>
        <v>0</v>
      </c>
      <c r="N40" s="44">
        <f t="shared" si="1"/>
        <v>0</v>
      </c>
      <c r="O40" s="5"/>
    </row>
    <row r="41" spans="1:15" s="3" customFormat="1" ht="24" customHeight="1" x14ac:dyDescent="0.25">
      <c r="A41" s="84"/>
      <c r="B41" s="39">
        <v>36</v>
      </c>
      <c r="C41" s="38" t="s">
        <v>39</v>
      </c>
      <c r="D41" s="38" t="s">
        <v>44</v>
      </c>
      <c r="E41" s="39" t="s">
        <v>112</v>
      </c>
      <c r="F41" s="75"/>
      <c r="G41" s="76"/>
      <c r="H41" s="77"/>
      <c r="I41" s="70"/>
      <c r="J41" s="40">
        <v>68</v>
      </c>
      <c r="K41" s="41"/>
      <c r="L41" s="45" t="s">
        <v>28</v>
      </c>
      <c r="M41" s="46">
        <f t="shared" si="2"/>
        <v>0</v>
      </c>
      <c r="N41" s="44">
        <f t="shared" si="1"/>
        <v>0</v>
      </c>
      <c r="O41" s="5"/>
    </row>
    <row r="42" spans="1:15" s="3" customFormat="1" ht="24" customHeight="1" x14ac:dyDescent="0.25">
      <c r="A42" s="84"/>
      <c r="B42" s="37">
        <v>37</v>
      </c>
      <c r="C42" s="38" t="s">
        <v>70</v>
      </c>
      <c r="D42" s="38" t="s">
        <v>48</v>
      </c>
      <c r="E42" s="39" t="s">
        <v>112</v>
      </c>
      <c r="F42" s="75"/>
      <c r="G42" s="76"/>
      <c r="H42" s="77"/>
      <c r="I42" s="70"/>
      <c r="J42" s="40">
        <v>183</v>
      </c>
      <c r="K42" s="41"/>
      <c r="L42" s="45" t="s">
        <v>28</v>
      </c>
      <c r="M42" s="46">
        <f t="shared" si="2"/>
        <v>0</v>
      </c>
      <c r="N42" s="44">
        <f t="shared" si="1"/>
        <v>0</v>
      </c>
      <c r="O42" s="5"/>
    </row>
    <row r="43" spans="1:15" s="3" customFormat="1" ht="24" customHeight="1" x14ac:dyDescent="0.25">
      <c r="A43" s="84"/>
      <c r="B43" s="39">
        <v>38</v>
      </c>
      <c r="C43" s="38" t="s">
        <v>58</v>
      </c>
      <c r="D43" s="38" t="s">
        <v>48</v>
      </c>
      <c r="E43" s="39" t="s">
        <v>112</v>
      </c>
      <c r="F43" s="75"/>
      <c r="G43" s="76"/>
      <c r="H43" s="77"/>
      <c r="I43" s="70"/>
      <c r="J43" s="40">
        <v>183</v>
      </c>
      <c r="K43" s="41"/>
      <c r="L43" s="45" t="s">
        <v>28</v>
      </c>
      <c r="M43" s="46">
        <f t="shared" si="2"/>
        <v>0</v>
      </c>
      <c r="N43" s="44">
        <f t="shared" si="1"/>
        <v>0</v>
      </c>
      <c r="O43" s="5"/>
    </row>
    <row r="44" spans="1:15" s="3" customFormat="1" ht="24" customHeight="1" x14ac:dyDescent="0.25">
      <c r="A44" s="84"/>
      <c r="B44" s="37">
        <v>39</v>
      </c>
      <c r="C44" s="38" t="s">
        <v>59</v>
      </c>
      <c r="D44" s="38" t="s">
        <v>48</v>
      </c>
      <c r="E44" s="39" t="s">
        <v>112</v>
      </c>
      <c r="F44" s="75"/>
      <c r="G44" s="76"/>
      <c r="H44" s="77"/>
      <c r="I44" s="70"/>
      <c r="J44" s="40">
        <v>189</v>
      </c>
      <c r="K44" s="41"/>
      <c r="L44" s="45" t="s">
        <v>28</v>
      </c>
      <c r="M44" s="46">
        <f t="shared" si="2"/>
        <v>0</v>
      </c>
      <c r="N44" s="44">
        <f t="shared" si="1"/>
        <v>0</v>
      </c>
      <c r="O44" s="5"/>
    </row>
    <row r="45" spans="1:15" s="3" customFormat="1" ht="24" customHeight="1" x14ac:dyDescent="0.25">
      <c r="A45" s="84"/>
      <c r="B45" s="39">
        <v>40</v>
      </c>
      <c r="C45" s="38" t="s">
        <v>88</v>
      </c>
      <c r="D45" s="38" t="s">
        <v>94</v>
      </c>
      <c r="E45" s="39" t="s">
        <v>112</v>
      </c>
      <c r="F45" s="75"/>
      <c r="G45" s="76"/>
      <c r="H45" s="77"/>
      <c r="I45" s="70"/>
      <c r="J45" s="40">
        <v>15</v>
      </c>
      <c r="K45" s="41"/>
      <c r="L45" s="45" t="s">
        <v>28</v>
      </c>
      <c r="M45" s="46">
        <f t="shared" si="2"/>
        <v>0</v>
      </c>
      <c r="N45" s="44">
        <f t="shared" si="1"/>
        <v>0</v>
      </c>
      <c r="O45" s="5"/>
    </row>
    <row r="46" spans="1:15" s="3" customFormat="1" ht="24" customHeight="1" x14ac:dyDescent="0.25">
      <c r="A46" s="84"/>
      <c r="B46" s="37">
        <v>41</v>
      </c>
      <c r="C46" s="38" t="s">
        <v>89</v>
      </c>
      <c r="D46" s="38" t="s">
        <v>95</v>
      </c>
      <c r="E46" s="39" t="s">
        <v>112</v>
      </c>
      <c r="F46" s="75"/>
      <c r="G46" s="76"/>
      <c r="H46" s="77"/>
      <c r="I46" s="70"/>
      <c r="J46" s="40">
        <v>75</v>
      </c>
      <c r="K46" s="41"/>
      <c r="L46" s="45" t="s">
        <v>28</v>
      </c>
      <c r="M46" s="46">
        <f t="shared" si="2"/>
        <v>0</v>
      </c>
      <c r="N46" s="44">
        <f t="shared" si="1"/>
        <v>0</v>
      </c>
      <c r="O46" s="5"/>
    </row>
    <row r="47" spans="1:15" s="3" customFormat="1" ht="24" customHeight="1" x14ac:dyDescent="0.25">
      <c r="A47" s="84"/>
      <c r="B47" s="39">
        <v>42</v>
      </c>
      <c r="C47" s="38" t="s">
        <v>90</v>
      </c>
      <c r="D47" s="38" t="s">
        <v>96</v>
      </c>
      <c r="E47" s="39" t="s">
        <v>112</v>
      </c>
      <c r="F47" s="75"/>
      <c r="G47" s="76"/>
      <c r="H47" s="77"/>
      <c r="I47" s="70"/>
      <c r="J47" s="40">
        <v>75</v>
      </c>
      <c r="K47" s="41"/>
      <c r="L47" s="45" t="s">
        <v>28</v>
      </c>
      <c r="M47" s="46">
        <f t="shared" si="2"/>
        <v>0</v>
      </c>
      <c r="N47" s="44">
        <f t="shared" si="1"/>
        <v>0</v>
      </c>
      <c r="O47" s="5"/>
    </row>
    <row r="48" spans="1:15" s="3" customFormat="1" ht="24" customHeight="1" x14ac:dyDescent="0.25">
      <c r="A48" s="84"/>
      <c r="B48" s="37">
        <v>43</v>
      </c>
      <c r="C48" s="38" t="s">
        <v>91</v>
      </c>
      <c r="D48" s="38" t="s">
        <v>97</v>
      </c>
      <c r="E48" s="39" t="s">
        <v>112</v>
      </c>
      <c r="F48" s="75"/>
      <c r="G48" s="76"/>
      <c r="H48" s="77"/>
      <c r="I48" s="70"/>
      <c r="J48" s="40">
        <v>50</v>
      </c>
      <c r="K48" s="41"/>
      <c r="L48" s="45" t="s">
        <v>28</v>
      </c>
      <c r="M48" s="46">
        <f t="shared" si="2"/>
        <v>0</v>
      </c>
      <c r="N48" s="44">
        <f t="shared" si="1"/>
        <v>0</v>
      </c>
      <c r="O48" s="5"/>
    </row>
    <row r="49" spans="1:15" s="3" customFormat="1" ht="24" customHeight="1" x14ac:dyDescent="0.25">
      <c r="A49" s="84"/>
      <c r="B49" s="39">
        <v>44</v>
      </c>
      <c r="C49" s="38" t="s">
        <v>92</v>
      </c>
      <c r="D49" s="38" t="s">
        <v>98</v>
      </c>
      <c r="E49" s="39" t="s">
        <v>112</v>
      </c>
      <c r="F49" s="75"/>
      <c r="G49" s="76"/>
      <c r="H49" s="77"/>
      <c r="I49" s="70"/>
      <c r="J49" s="40">
        <v>50</v>
      </c>
      <c r="K49" s="41"/>
      <c r="L49" s="45" t="s">
        <v>28</v>
      </c>
      <c r="M49" s="46">
        <f t="shared" si="2"/>
        <v>0</v>
      </c>
      <c r="N49" s="44">
        <f t="shared" si="1"/>
        <v>0</v>
      </c>
      <c r="O49" s="5"/>
    </row>
    <row r="50" spans="1:15" s="3" customFormat="1" ht="24" customHeight="1" x14ac:dyDescent="0.25">
      <c r="A50" s="84"/>
      <c r="B50" s="37">
        <v>45</v>
      </c>
      <c r="C50" s="38" t="s">
        <v>93</v>
      </c>
      <c r="D50" s="38" t="s">
        <v>99</v>
      </c>
      <c r="E50" s="39" t="s">
        <v>112</v>
      </c>
      <c r="F50" s="75"/>
      <c r="G50" s="76"/>
      <c r="H50" s="77"/>
      <c r="I50" s="70"/>
      <c r="J50" s="40">
        <v>50</v>
      </c>
      <c r="K50" s="41"/>
      <c r="L50" s="45" t="s">
        <v>28</v>
      </c>
      <c r="M50" s="46">
        <f t="shared" si="2"/>
        <v>0</v>
      </c>
      <c r="N50" s="44">
        <f t="shared" si="1"/>
        <v>0</v>
      </c>
      <c r="O50" s="5"/>
    </row>
    <row r="51" spans="1:15" s="3" customFormat="1" ht="24" customHeight="1" x14ac:dyDescent="0.25">
      <c r="A51" s="84"/>
      <c r="B51" s="39">
        <v>46</v>
      </c>
      <c r="C51" s="38" t="s">
        <v>7</v>
      </c>
      <c r="D51" s="38" t="s">
        <v>46</v>
      </c>
      <c r="E51" s="39" t="s">
        <v>112</v>
      </c>
      <c r="F51" s="75"/>
      <c r="G51" s="76"/>
      <c r="H51" s="77"/>
      <c r="I51" s="70"/>
      <c r="J51" s="40">
        <v>68</v>
      </c>
      <c r="K51" s="41"/>
      <c r="L51" s="45" t="s">
        <v>28</v>
      </c>
      <c r="M51" s="46">
        <f t="shared" si="2"/>
        <v>0</v>
      </c>
      <c r="N51" s="44">
        <f t="shared" si="1"/>
        <v>0</v>
      </c>
      <c r="O51" s="5"/>
    </row>
    <row r="52" spans="1:15" s="3" customFormat="1" ht="24" x14ac:dyDescent="0.25">
      <c r="A52" s="84"/>
      <c r="B52" s="37">
        <v>47</v>
      </c>
      <c r="C52" s="38" t="s">
        <v>71</v>
      </c>
      <c r="D52" s="38" t="s">
        <v>47</v>
      </c>
      <c r="E52" s="39" t="s">
        <v>112</v>
      </c>
      <c r="F52" s="75"/>
      <c r="G52" s="76"/>
      <c r="H52" s="77"/>
      <c r="I52" s="70"/>
      <c r="J52" s="40">
        <v>40</v>
      </c>
      <c r="K52" s="41"/>
      <c r="L52" s="45" t="s">
        <v>28</v>
      </c>
      <c r="M52" s="46">
        <f t="shared" si="2"/>
        <v>0</v>
      </c>
      <c r="N52" s="44">
        <f t="shared" si="1"/>
        <v>0</v>
      </c>
      <c r="O52" s="5"/>
    </row>
    <row r="53" spans="1:15" s="3" customFormat="1" ht="24" customHeight="1" x14ac:dyDescent="0.25">
      <c r="A53" s="84"/>
      <c r="B53" s="39">
        <v>48</v>
      </c>
      <c r="C53" s="38" t="s">
        <v>61</v>
      </c>
      <c r="D53" s="38" t="s">
        <v>62</v>
      </c>
      <c r="E53" s="39" t="s">
        <v>112</v>
      </c>
      <c r="F53" s="75"/>
      <c r="G53" s="76"/>
      <c r="H53" s="77"/>
      <c r="I53" s="70"/>
      <c r="J53" s="40">
        <v>36</v>
      </c>
      <c r="K53" s="41"/>
      <c r="L53" s="45" t="s">
        <v>28</v>
      </c>
      <c r="M53" s="46">
        <f t="shared" si="2"/>
        <v>0</v>
      </c>
      <c r="N53" s="44">
        <f t="shared" si="1"/>
        <v>0</v>
      </c>
      <c r="O53" s="5"/>
    </row>
    <row r="54" spans="1:15" s="3" customFormat="1" ht="24" customHeight="1" x14ac:dyDescent="0.25">
      <c r="A54" s="84"/>
      <c r="B54" s="37">
        <v>49</v>
      </c>
      <c r="C54" s="38" t="s">
        <v>63</v>
      </c>
      <c r="D54" s="38" t="s">
        <v>62</v>
      </c>
      <c r="E54" s="39" t="s">
        <v>112</v>
      </c>
      <c r="F54" s="75"/>
      <c r="G54" s="76"/>
      <c r="H54" s="77"/>
      <c r="I54" s="70"/>
      <c r="J54" s="40">
        <v>26</v>
      </c>
      <c r="K54" s="41"/>
      <c r="L54" s="45" t="s">
        <v>28</v>
      </c>
      <c r="M54" s="46">
        <f t="shared" si="2"/>
        <v>0</v>
      </c>
      <c r="N54" s="44">
        <f t="shared" si="1"/>
        <v>0</v>
      </c>
      <c r="O54" s="5"/>
    </row>
    <row r="55" spans="1:15" s="3" customFormat="1" ht="24" customHeight="1" x14ac:dyDescent="0.25">
      <c r="A55" s="84"/>
      <c r="B55" s="39">
        <v>50</v>
      </c>
      <c r="C55" s="38" t="s">
        <v>72</v>
      </c>
      <c r="D55" s="38"/>
      <c r="E55" s="39" t="s">
        <v>112</v>
      </c>
      <c r="F55" s="75"/>
      <c r="G55" s="76"/>
      <c r="H55" s="77"/>
      <c r="I55" s="70"/>
      <c r="J55" s="40">
        <v>27</v>
      </c>
      <c r="K55" s="41"/>
      <c r="L55" s="45" t="s">
        <v>28</v>
      </c>
      <c r="M55" s="46">
        <f t="shared" si="2"/>
        <v>0</v>
      </c>
      <c r="N55" s="44">
        <f t="shared" si="1"/>
        <v>0</v>
      </c>
      <c r="O55" s="5"/>
    </row>
    <row r="56" spans="1:15" s="3" customFormat="1" ht="24" x14ac:dyDescent="0.25">
      <c r="A56" s="84"/>
      <c r="B56" s="37">
        <v>51</v>
      </c>
      <c r="C56" s="38" t="s">
        <v>73</v>
      </c>
      <c r="D56" s="38" t="s">
        <v>62</v>
      </c>
      <c r="E56" s="39" t="s">
        <v>112</v>
      </c>
      <c r="F56" s="75"/>
      <c r="G56" s="76"/>
      <c r="H56" s="77"/>
      <c r="I56" s="70"/>
      <c r="J56" s="40">
        <v>24</v>
      </c>
      <c r="K56" s="41"/>
      <c r="L56" s="45" t="s">
        <v>28</v>
      </c>
      <c r="M56" s="46">
        <f t="shared" si="2"/>
        <v>0</v>
      </c>
      <c r="N56" s="44">
        <f t="shared" si="1"/>
        <v>0</v>
      </c>
      <c r="O56" s="5"/>
    </row>
    <row r="57" spans="1:15" s="3" customFormat="1" ht="24" customHeight="1" x14ac:dyDescent="0.25">
      <c r="A57" s="84"/>
      <c r="B57" s="39">
        <v>52</v>
      </c>
      <c r="C57" s="38" t="s">
        <v>60</v>
      </c>
      <c r="D57" s="38" t="s">
        <v>40</v>
      </c>
      <c r="E57" s="39" t="s">
        <v>112</v>
      </c>
      <c r="F57" s="75"/>
      <c r="G57" s="76"/>
      <c r="H57" s="77"/>
      <c r="I57" s="70"/>
      <c r="J57" s="40">
        <v>24</v>
      </c>
      <c r="K57" s="41"/>
      <c r="L57" s="45" t="s">
        <v>28</v>
      </c>
      <c r="M57" s="46">
        <f t="shared" si="2"/>
        <v>0</v>
      </c>
      <c r="N57" s="44">
        <f t="shared" si="1"/>
        <v>0</v>
      </c>
      <c r="O57" s="5"/>
    </row>
    <row r="58" spans="1:15" s="3" customFormat="1" ht="12" x14ac:dyDescent="0.25">
      <c r="A58" s="84"/>
      <c r="B58" s="37">
        <v>53</v>
      </c>
      <c r="C58" s="47" t="s">
        <v>118</v>
      </c>
      <c r="D58" s="38" t="s">
        <v>41</v>
      </c>
      <c r="E58" s="39" t="s">
        <v>120</v>
      </c>
      <c r="F58" s="75"/>
      <c r="G58" s="76"/>
      <c r="H58" s="77"/>
      <c r="I58" s="70"/>
      <c r="J58" s="40">
        <v>68</v>
      </c>
      <c r="K58" s="41"/>
      <c r="L58" s="45" t="s">
        <v>28</v>
      </c>
      <c r="M58" s="46">
        <f t="shared" ref="M58:M59" si="3">K58*$E$73</f>
        <v>0</v>
      </c>
      <c r="N58" s="44">
        <f t="shared" si="1"/>
        <v>0</v>
      </c>
      <c r="O58" s="5"/>
    </row>
    <row r="59" spans="1:15" s="3" customFormat="1" ht="24" customHeight="1" x14ac:dyDescent="0.25">
      <c r="A59" s="84"/>
      <c r="B59" s="39">
        <v>54</v>
      </c>
      <c r="C59" s="38" t="s">
        <v>119</v>
      </c>
      <c r="D59" s="38" t="s">
        <v>41</v>
      </c>
      <c r="E59" s="39" t="s">
        <v>120</v>
      </c>
      <c r="F59" s="78"/>
      <c r="G59" s="79"/>
      <c r="H59" s="80"/>
      <c r="I59" s="70"/>
      <c r="J59" s="40">
        <v>113</v>
      </c>
      <c r="K59" s="41"/>
      <c r="L59" s="45" t="s">
        <v>28</v>
      </c>
      <c r="M59" s="46">
        <f t="shared" si="3"/>
        <v>0</v>
      </c>
      <c r="N59" s="44">
        <f t="shared" si="1"/>
        <v>0</v>
      </c>
      <c r="O59" s="5"/>
    </row>
    <row r="60" spans="1:15" s="3" customFormat="1" ht="24" customHeight="1" x14ac:dyDescent="0.25">
      <c r="A60" s="84"/>
      <c r="B60" s="37">
        <v>55</v>
      </c>
      <c r="C60" s="47" t="s">
        <v>30</v>
      </c>
      <c r="D60" s="38" t="s">
        <v>34</v>
      </c>
      <c r="E60" s="39" t="s">
        <v>112</v>
      </c>
      <c r="F60" s="48"/>
      <c r="G60" s="48"/>
      <c r="H60" s="48"/>
      <c r="I60" s="70"/>
      <c r="J60" s="40">
        <v>155</v>
      </c>
      <c r="K60" s="41"/>
      <c r="L60" s="45" t="s">
        <v>28</v>
      </c>
      <c r="M60" s="46">
        <f>K60*$E$73</f>
        <v>0</v>
      </c>
      <c r="N60" s="44">
        <f t="shared" si="1"/>
        <v>0</v>
      </c>
      <c r="O60" s="5"/>
    </row>
    <row r="61" spans="1:15" s="3" customFormat="1" ht="24" customHeight="1" x14ac:dyDescent="0.25">
      <c r="A61" s="84"/>
      <c r="B61" s="37">
        <v>55</v>
      </c>
      <c r="C61" s="47" t="s">
        <v>31</v>
      </c>
      <c r="D61" s="38" t="s">
        <v>36</v>
      </c>
      <c r="E61" s="39" t="s">
        <v>112</v>
      </c>
      <c r="F61" s="48"/>
      <c r="G61" s="48"/>
      <c r="H61" s="48"/>
      <c r="I61" s="70"/>
      <c r="J61" s="40">
        <v>375</v>
      </c>
      <c r="K61" s="41"/>
      <c r="L61" s="45" t="s">
        <v>28</v>
      </c>
      <c r="M61" s="46">
        <f>K61*$E$73</f>
        <v>0</v>
      </c>
      <c r="N61" s="44">
        <f t="shared" si="1"/>
        <v>0</v>
      </c>
      <c r="O61" s="5"/>
    </row>
    <row r="62" spans="1:15" s="3" customFormat="1" ht="24" customHeight="1" x14ac:dyDescent="0.25">
      <c r="A62" s="84"/>
      <c r="B62" s="37">
        <v>55</v>
      </c>
      <c r="C62" s="47" t="s">
        <v>32</v>
      </c>
      <c r="D62" s="38" t="s">
        <v>37</v>
      </c>
      <c r="E62" s="39" t="s">
        <v>112</v>
      </c>
      <c r="F62" s="48"/>
      <c r="G62" s="48"/>
      <c r="H62" s="48"/>
      <c r="I62" s="70"/>
      <c r="J62" s="40">
        <v>175</v>
      </c>
      <c r="K62" s="41"/>
      <c r="L62" s="45" t="s">
        <v>28</v>
      </c>
      <c r="M62" s="46">
        <f>K62*$E$73</f>
        <v>0</v>
      </c>
      <c r="N62" s="44">
        <f t="shared" si="1"/>
        <v>0</v>
      </c>
      <c r="O62" s="5"/>
    </row>
    <row r="63" spans="1:15" s="3" customFormat="1" ht="72" x14ac:dyDescent="0.25">
      <c r="A63" s="84"/>
      <c r="B63" s="39">
        <v>56</v>
      </c>
      <c r="C63" s="47" t="s">
        <v>38</v>
      </c>
      <c r="D63" s="38" t="s">
        <v>100</v>
      </c>
      <c r="E63" s="39" t="s">
        <v>112</v>
      </c>
      <c r="F63" s="48"/>
      <c r="G63" s="48"/>
      <c r="H63" s="48"/>
      <c r="I63" s="70"/>
      <c r="J63" s="40">
        <v>460</v>
      </c>
      <c r="K63" s="41"/>
      <c r="L63" s="45" t="s">
        <v>28</v>
      </c>
      <c r="M63" s="46">
        <f>K63*$E$73</f>
        <v>0</v>
      </c>
      <c r="N63" s="44">
        <f t="shared" si="1"/>
        <v>0</v>
      </c>
      <c r="O63" s="5"/>
    </row>
    <row r="64" spans="1:15" s="3" customFormat="1" ht="24" customHeight="1" x14ac:dyDescent="0.25">
      <c r="A64" s="84"/>
      <c r="B64" s="37">
        <v>57</v>
      </c>
      <c r="C64" s="38" t="s">
        <v>33</v>
      </c>
      <c r="D64" s="38" t="s">
        <v>35</v>
      </c>
      <c r="E64" s="39" t="s">
        <v>112</v>
      </c>
      <c r="F64" s="48"/>
      <c r="G64" s="48"/>
      <c r="H64" s="48"/>
      <c r="I64" s="71"/>
      <c r="J64" s="40">
        <v>111</v>
      </c>
      <c r="K64" s="41"/>
      <c r="L64" s="45" t="s">
        <v>28</v>
      </c>
      <c r="M64" s="46">
        <f>K64*$E$73</f>
        <v>0</v>
      </c>
      <c r="N64" s="44">
        <f t="shared" si="1"/>
        <v>0</v>
      </c>
      <c r="O64" s="5"/>
    </row>
    <row r="65" spans="2:15" s="3" customFormat="1" ht="27" customHeight="1" thickBot="1" x14ac:dyDescent="0.3">
      <c r="B65" s="49"/>
      <c r="C65" s="85" t="s">
        <v>129</v>
      </c>
      <c r="D65" s="86"/>
      <c r="E65" s="86"/>
      <c r="F65" s="86"/>
      <c r="G65" s="86"/>
      <c r="H65" s="86"/>
      <c r="I65" s="86"/>
      <c r="J65" s="86"/>
      <c r="K65" s="86"/>
      <c r="L65" s="89">
        <f>SUMPRODUCT(J6:J64,K6:K64)</f>
        <v>0</v>
      </c>
      <c r="M65" s="86"/>
      <c r="N65" s="50">
        <f>SUM(N6:N64)</f>
        <v>0</v>
      </c>
      <c r="O65" s="5"/>
    </row>
    <row r="66" spans="2:15" s="3" customFormat="1" ht="12" x14ac:dyDescent="0.2">
      <c r="B66" s="64" t="s">
        <v>57</v>
      </c>
      <c r="C66" s="65"/>
      <c r="D66" s="65"/>
      <c r="E66" s="65"/>
      <c r="F66" s="65"/>
      <c r="G66" s="65"/>
      <c r="H66" s="65"/>
      <c r="I66" s="65"/>
      <c r="J66" s="65"/>
      <c r="K66" s="65"/>
      <c r="L66" s="88"/>
      <c r="M66" s="65"/>
      <c r="N66" s="66"/>
    </row>
    <row r="67" spans="2:15" s="6" customFormat="1" x14ac:dyDescent="0.2">
      <c r="C67" s="9"/>
      <c r="D67" s="12"/>
      <c r="I67" s="9"/>
    </row>
    <row r="68" spans="2:15" s="6" customFormat="1" ht="13.8" x14ac:dyDescent="0.3">
      <c r="B68" s="7" t="s">
        <v>8</v>
      </c>
      <c r="C68" s="10"/>
      <c r="D68" s="13"/>
      <c r="E68" s="7"/>
      <c r="F68" s="7"/>
      <c r="G68" s="7"/>
      <c r="H68" s="7"/>
      <c r="I68" s="10"/>
      <c r="J68" s="7"/>
    </row>
    <row r="69" spans="2:15" s="6" customFormat="1" ht="13.8" x14ac:dyDescent="0.3">
      <c r="B69" s="7" t="s">
        <v>9</v>
      </c>
      <c r="C69" s="10"/>
      <c r="D69" s="13"/>
      <c r="E69" s="7"/>
      <c r="F69" s="7"/>
      <c r="G69" s="7"/>
      <c r="H69" s="7"/>
      <c r="I69" s="10"/>
      <c r="J69" s="7"/>
    </row>
    <row r="70" spans="2:15" ht="13.8" x14ac:dyDescent="0.3">
      <c r="B70" s="7" t="s">
        <v>106</v>
      </c>
      <c r="C70" s="7"/>
    </row>
    <row r="71" spans="2:15" ht="14.4" customHeight="1" x14ac:dyDescent="0.3">
      <c r="B71" s="7" t="s">
        <v>105</v>
      </c>
      <c r="C71" s="7"/>
    </row>
    <row r="72" spans="2:15" ht="14.4" customHeight="1" x14ac:dyDescent="0.3">
      <c r="B72" s="7"/>
      <c r="C72" s="7"/>
    </row>
    <row r="73" spans="2:15" ht="13.8" customHeight="1" x14ac:dyDescent="0.2">
      <c r="B73" s="67" t="s">
        <v>113</v>
      </c>
      <c r="C73" s="68"/>
      <c r="D73" s="68"/>
      <c r="E73" s="32">
        <v>35.761499999999998</v>
      </c>
    </row>
    <row r="74" spans="2:15" ht="13.8" x14ac:dyDescent="0.2">
      <c r="B74" s="30"/>
      <c r="C74" s="30"/>
      <c r="D74" s="30"/>
      <c r="E74" s="31"/>
    </row>
    <row r="75" spans="2:15" x14ac:dyDescent="0.2">
      <c r="B75" s="28"/>
      <c r="C75" s="15"/>
      <c r="D75" s="16"/>
      <c r="E75" s="14"/>
      <c r="F75" s="14"/>
      <c r="G75" s="14"/>
      <c r="H75" s="14"/>
      <c r="I75" s="15"/>
      <c r="J75" s="14"/>
      <c r="K75" s="14"/>
      <c r="L75" s="14"/>
      <c r="M75" s="14"/>
      <c r="N75" s="17"/>
    </row>
    <row r="76" spans="2:15" x14ac:dyDescent="0.2">
      <c r="B76" s="29" t="s">
        <v>102</v>
      </c>
      <c r="N76" s="19"/>
    </row>
    <row r="77" spans="2:15" s="3" customFormat="1" x14ac:dyDescent="0.2">
      <c r="B77" s="29"/>
      <c r="C77" s="20"/>
      <c r="D77" s="21"/>
      <c r="I77" s="20"/>
      <c r="N77" s="22"/>
    </row>
    <row r="78" spans="2:15" x14ac:dyDescent="0.2">
      <c r="N78" s="19"/>
    </row>
    <row r="79" spans="2:15" x14ac:dyDescent="0.2">
      <c r="B79" s="29"/>
      <c r="N79" s="19"/>
    </row>
    <row r="80" spans="2:15" x14ac:dyDescent="0.2">
      <c r="B80" s="29" t="s">
        <v>103</v>
      </c>
      <c r="N80" s="19"/>
    </row>
    <row r="81" spans="2:14" x14ac:dyDescent="0.2">
      <c r="N81" s="19"/>
    </row>
    <row r="82" spans="2:14" x14ac:dyDescent="0.2">
      <c r="B82" s="29"/>
      <c r="N82" s="19"/>
    </row>
    <row r="83" spans="2:14" x14ac:dyDescent="0.2">
      <c r="B83" s="18"/>
      <c r="N83" s="19"/>
    </row>
    <row r="84" spans="2:14" x14ac:dyDescent="0.2">
      <c r="B84" s="29" t="s">
        <v>104</v>
      </c>
      <c r="N84" s="19"/>
    </row>
    <row r="85" spans="2:14" x14ac:dyDescent="0.2">
      <c r="B85" s="23"/>
      <c r="C85" s="25"/>
      <c r="D85" s="26"/>
      <c r="E85" s="24"/>
      <c r="F85" s="24"/>
      <c r="G85" s="24"/>
      <c r="H85" s="24"/>
      <c r="I85" s="25"/>
      <c r="J85" s="24"/>
      <c r="K85" s="24"/>
      <c r="L85" s="24"/>
      <c r="M85" s="24"/>
      <c r="N85" s="27"/>
    </row>
  </sheetData>
  <autoFilter ref="B5:N66" xr:uid="{3C2433A4-C1E6-4DAC-B6B1-9B9EA49D2730}"/>
  <mergeCells count="6">
    <mergeCell ref="B73:D73"/>
    <mergeCell ref="B4:N4"/>
    <mergeCell ref="A6:A64"/>
    <mergeCell ref="F6:H59"/>
    <mergeCell ref="I6:I64"/>
    <mergeCell ref="B66:N66"/>
  </mergeCells>
  <pageMargins left="0.31496062992125984" right="0.31496062992125984" top="0.35433070866141736" bottom="0.35433070866141736" header="0.31496062992125984" footer="0.31496062992125984"/>
  <pageSetup paperSize="9" scale="42" orientation="portrait" r:id="rId1"/>
  <headerFooter>
    <oddHeader>&amp;C&amp;"Calibri"&amp;12&amp;K27A03B Genel&amp;1#_x000D_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GENEL İCMAL</vt:lpstr>
      <vt:lpstr>GRUP 1</vt:lpstr>
      <vt:lpstr>GRUP 2 </vt:lpstr>
      <vt:lpstr>'GENEL İCMAL'!Yazdırma_Alanı</vt:lpstr>
      <vt:lpstr>'GRUP 1'!Yazdırma_Alanı</vt:lpstr>
      <vt:lpstr>'GRUP 2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Özgür</dc:creator>
  <cp:lastModifiedBy>Melike Feratoğlu</cp:lastModifiedBy>
  <cp:lastPrinted>2024-07-30T15:08:30Z</cp:lastPrinted>
  <dcterms:created xsi:type="dcterms:W3CDTF">2023-11-06T10:31:45Z</dcterms:created>
  <dcterms:modified xsi:type="dcterms:W3CDTF">2024-08-28T07:24:54Z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2023-11-06T10:32:45Z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e738e074-2eef-4f29-9e27-1cde28a08fe5</vt:lpwstr>
  </property>
  <property fmtid="{D5CDD505-2E9C-101B-9397-08002B2CF9AE}" pid="8" name="MSIP_Label_f1eabcb5-00e4-403a-8705-489822179bfa_ContentBits">
    <vt:lpwstr>1</vt:lpwstr>
  </property>
</Properties>
</file>